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wnloads\"/>
    </mc:Choice>
  </mc:AlternateContent>
  <xr:revisionPtr revIDLastSave="0" documentId="13_ncr:1_{094E7958-B9BB-47A5-A90F-32A173A66B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ilding The Monolit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2" i="1" l="1"/>
  <c r="K22" i="1"/>
  <c r="P21" i="1"/>
  <c r="R20" i="1"/>
  <c r="K20" i="1"/>
  <c r="R19" i="1"/>
  <c r="R18" i="1"/>
  <c r="U17" i="1"/>
  <c r="N16" i="1"/>
  <c r="G15" i="1"/>
  <c r="J5" i="1"/>
  <c r="B16" i="1" s="1"/>
  <c r="H5" i="1"/>
  <c r="R12" i="1" s="1"/>
  <c r="F5" i="1"/>
  <c r="B21" i="1" s="1"/>
  <c r="D5" i="1"/>
  <c r="R23" i="1" s="1"/>
  <c r="P13" i="1" l="1"/>
  <c r="I14" i="1"/>
  <c r="T14" i="1"/>
  <c r="P18" i="1"/>
  <c r="F10" i="1"/>
  <c r="M11" i="1"/>
  <c r="B13" i="1"/>
  <c r="K17" i="1"/>
  <c r="K19" i="1"/>
  <c r="K21" i="1"/>
  <c r="Z5" i="1"/>
  <c r="M12" i="1"/>
  <c r="P16" i="1"/>
  <c r="R24" i="1"/>
  <c r="R22" i="1"/>
  <c r="D22" i="1"/>
  <c r="D19" i="1"/>
  <c r="K18" i="1"/>
  <c r="D16" i="1"/>
  <c r="T5" i="1"/>
  <c r="B10" i="1"/>
  <c r="F11" i="1"/>
  <c r="D12" i="1"/>
  <c r="I13" i="1"/>
  <c r="T13" i="1"/>
  <c r="P14" i="1"/>
  <c r="I15" i="1"/>
  <c r="D17" i="1"/>
  <c r="B18" i="1"/>
  <c r="B19" i="1"/>
  <c r="D20" i="1"/>
  <c r="R21" i="1"/>
  <c r="K23" i="1"/>
  <c r="R16" i="1"/>
  <c r="D13" i="1"/>
  <c r="K11" i="1"/>
  <c r="X5" i="1"/>
  <c r="K12" i="1"/>
  <c r="R15" i="1"/>
  <c r="P17" i="1"/>
  <c r="P15" i="1"/>
  <c r="B15" i="1"/>
  <c r="M14" i="1"/>
  <c r="B14" i="1"/>
  <c r="M13" i="1"/>
  <c r="P12" i="1"/>
  <c r="F12" i="1"/>
  <c r="B11" i="1"/>
  <c r="D11" i="1"/>
  <c r="B12" i="1"/>
  <c r="F13" i="1"/>
  <c r="R13" i="1"/>
  <c r="K14" i="1"/>
  <c r="T15" i="1"/>
  <c r="I21" i="1"/>
  <c r="P20" i="1"/>
  <c r="B20" i="1"/>
  <c r="V5" i="1"/>
  <c r="D10" i="1"/>
  <c r="I11" i="1"/>
  <c r="I12" i="1"/>
  <c r="T12" i="1"/>
  <c r="K13" i="1"/>
  <c r="D14" i="1"/>
  <c r="R14" i="1"/>
  <c r="K15" i="1"/>
  <c r="I16" i="1"/>
  <c r="I17" i="1"/>
  <c r="D18" i="1"/>
  <c r="I19" i="1"/>
  <c r="I20" i="1"/>
  <c r="D21" i="1"/>
  <c r="I22" i="1"/>
  <c r="P23" i="1"/>
  <c r="I41" i="1" l="1"/>
  <c r="P40" i="1"/>
  <c r="B40" i="1"/>
  <c r="N36" i="1"/>
  <c r="B38" i="1"/>
  <c r="P42" i="1"/>
  <c r="P41" i="1"/>
  <c r="U37" i="1"/>
  <c r="G35" i="1"/>
  <c r="P43" i="1"/>
  <c r="I42" i="1"/>
  <c r="I40" i="1"/>
  <c r="I39" i="1"/>
  <c r="B41" i="1"/>
  <c r="B39" i="1"/>
  <c r="R36" i="1"/>
  <c r="D33" i="1"/>
  <c r="K31" i="1"/>
  <c r="R35" i="1"/>
  <c r="K32" i="1"/>
  <c r="D32" i="1"/>
  <c r="K34" i="1"/>
  <c r="R33" i="1"/>
  <c r="D31" i="1"/>
  <c r="K35" i="1"/>
  <c r="R34" i="1"/>
  <c r="D34" i="1"/>
  <c r="K33" i="1"/>
  <c r="D30" i="1"/>
  <c r="R32" i="1"/>
  <c r="R44" i="1"/>
  <c r="R42" i="1"/>
  <c r="D42" i="1"/>
  <c r="D39" i="1"/>
  <c r="K38" i="1"/>
  <c r="D36" i="1"/>
  <c r="R43" i="1"/>
  <c r="K42" i="1"/>
  <c r="K41" i="1"/>
  <c r="K40" i="1"/>
  <c r="K39" i="1"/>
  <c r="K37" i="1"/>
  <c r="R41" i="1"/>
  <c r="D40" i="1"/>
  <c r="R40" i="1"/>
  <c r="R39" i="1"/>
  <c r="R38" i="1"/>
  <c r="D41" i="1"/>
  <c r="D38" i="1"/>
  <c r="K43" i="1"/>
  <c r="D37" i="1"/>
  <c r="P37" i="1"/>
  <c r="P35" i="1"/>
  <c r="B35" i="1"/>
  <c r="M34" i="1"/>
  <c r="B34" i="1"/>
  <c r="M33" i="1"/>
  <c r="P32" i="1"/>
  <c r="F32" i="1"/>
  <c r="B31" i="1"/>
  <c r="P38" i="1"/>
  <c r="T34" i="1"/>
  <c r="I34" i="1"/>
  <c r="P33" i="1"/>
  <c r="B33" i="1"/>
  <c r="M31" i="1"/>
  <c r="F30" i="1"/>
  <c r="B36" i="1"/>
  <c r="P34" i="1"/>
  <c r="I33" i="1"/>
  <c r="F31" i="1"/>
  <c r="P36" i="1"/>
  <c r="T35" i="1"/>
  <c r="F33" i="1"/>
  <c r="M32" i="1"/>
  <c r="B32" i="1"/>
  <c r="I37" i="1"/>
  <c r="I36" i="1"/>
  <c r="T32" i="1"/>
  <c r="I32" i="1"/>
  <c r="I31" i="1"/>
  <c r="I35" i="1"/>
  <c r="T33" i="1"/>
  <c r="B30" i="1"/>
</calcChain>
</file>

<file path=xl/sharedStrings.xml><?xml version="1.0" encoding="utf-8"?>
<sst xmlns="http://schemas.openxmlformats.org/spreadsheetml/2006/main" count="295" uniqueCount="38">
  <si>
    <t>5/3/1 Building the Monolith</t>
  </si>
  <si>
    <t>1RM:</t>
  </si>
  <si>
    <t>N/A</t>
  </si>
  <si>
    <t>TM:</t>
  </si>
  <si>
    <t>x5</t>
  </si>
  <si>
    <t>x20</t>
  </si>
  <si>
    <t>10x5@</t>
  </si>
  <si>
    <t>x5+</t>
  </si>
  <si>
    <t>12x5@</t>
  </si>
  <si>
    <t>15x5@</t>
  </si>
  <si>
    <t>WWW.BIBLIOTECADERUTINA.COM</t>
  </si>
  <si>
    <t>PRIMER CICLO  - SEMANAS 1 - 3</t>
  </si>
  <si>
    <t>SEGUNDO CICLO - SEMANAS 4 - 6</t>
  </si>
  <si>
    <t>Press de banca:</t>
  </si>
  <si>
    <t>Press militar:</t>
  </si>
  <si>
    <t>Press militar</t>
  </si>
  <si>
    <t>Press de banca</t>
  </si>
  <si>
    <t>Sentadilla:</t>
  </si>
  <si>
    <t>Sentadilla</t>
  </si>
  <si>
    <t>Peso muerto:</t>
  </si>
  <si>
    <t>Peso muerto</t>
  </si>
  <si>
    <t>Semana 1</t>
  </si>
  <si>
    <t>Semana 2</t>
  </si>
  <si>
    <t>Semana 3</t>
  </si>
  <si>
    <t>Semana 4</t>
  </si>
  <si>
    <t>Semana 5</t>
  </si>
  <si>
    <t>Semana 6</t>
  </si>
  <si>
    <t>Lunes</t>
  </si>
  <si>
    <t>Viernes</t>
  </si>
  <si>
    <t>100 Dominadas (cualquier variante)</t>
  </si>
  <si>
    <t>100 Facepulls</t>
  </si>
  <si>
    <t>100-200 Fondos</t>
  </si>
  <si>
    <t>Remo 5x10 - 20</t>
  </si>
  <si>
    <t>100 Curl de biceps</t>
  </si>
  <si>
    <t>5x5 Dominadas (cualquier variante)</t>
  </si>
  <si>
    <t>100 Encogimientos</t>
  </si>
  <si>
    <t>Miercoles</t>
  </si>
  <si>
    <t>INTRODUCE TUS MÁXIMAS EN LAS CELDAS AMARILLAS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</si>
</sst>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name val="Arial"/>
    </font>
    <font>
      <sz val="11"/>
      <color rgb="FF000000"/>
      <name val="Inconsolata"/>
    </font>
    <font>
      <u/>
      <sz val="10"/>
      <color theme="10"/>
      <name val="Arial"/>
    </font>
    <font>
      <b/>
      <u/>
      <sz val="10"/>
      <color theme="1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A4C2F4"/>
        <bgColor rgb="FFA4C2F4"/>
      </patternFill>
    </fill>
    <fill>
      <patternFill patternType="solid">
        <fgColor rgb="FFF6B26B"/>
        <bgColor rgb="FFF6B26B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45818E"/>
        <bgColor rgb="FF45818E"/>
      </patternFill>
    </fill>
    <fill>
      <patternFill patternType="solid">
        <fgColor rgb="FF6FA8DC"/>
        <bgColor rgb="FF6FA8DC"/>
      </patternFill>
    </fill>
    <fill>
      <patternFill patternType="solid">
        <fgColor rgb="FFCC4125"/>
        <bgColor rgb="FFCC4125"/>
      </patternFill>
    </fill>
    <fill>
      <patternFill patternType="solid">
        <fgColor rgb="FFFFFF00"/>
        <bgColor rgb="FFFF0000"/>
      </patternFill>
    </fill>
    <fill>
      <patternFill patternType="solid">
        <fgColor rgb="FFFFC000"/>
        <bgColor rgb="FFFFFF0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7">
    <xf numFmtId="0" fontId="0" fillId="0" borderId="0" xfId="0" applyFont="1" applyAlignment="1"/>
    <xf numFmtId="0" fontId="2" fillId="3" borderId="0" xfId="0" applyFont="1" applyFill="1"/>
    <xf numFmtId="0" fontId="3" fillId="3" borderId="2" xfId="0" applyFont="1" applyFill="1" applyBorder="1"/>
    <xf numFmtId="0" fontId="2" fillId="3" borderId="2" xfId="0" applyFont="1" applyFill="1" applyBorder="1"/>
    <xf numFmtId="0" fontId="3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0" fontId="2" fillId="6" borderId="6" xfId="0" applyFont="1" applyFill="1" applyBorder="1"/>
    <xf numFmtId="0" fontId="2" fillId="6" borderId="6" xfId="0" applyFont="1" applyFill="1" applyBorder="1" applyAlignment="1"/>
    <xf numFmtId="0" fontId="2" fillId="3" borderId="2" xfId="0" applyFont="1" applyFill="1" applyBorder="1" applyAlignment="1">
      <alignment horizontal="left"/>
    </xf>
    <xf numFmtId="0" fontId="2" fillId="5" borderId="6" xfId="0" applyFont="1" applyFill="1" applyBorder="1"/>
    <xf numFmtId="0" fontId="4" fillId="3" borderId="2" xfId="0" applyFont="1" applyFill="1" applyBorder="1"/>
    <xf numFmtId="0" fontId="2" fillId="8" borderId="12" xfId="0" applyFont="1" applyFill="1" applyBorder="1" applyAlignment="1">
      <alignment horizontal="left"/>
    </xf>
    <xf numFmtId="0" fontId="2" fillId="0" borderId="10" xfId="0" applyFont="1" applyBorder="1"/>
    <xf numFmtId="0" fontId="4" fillId="8" borderId="12" xfId="0" applyFont="1" applyFill="1" applyBorder="1" applyAlignment="1">
      <alignment horizontal="left"/>
    </xf>
    <xf numFmtId="0" fontId="2" fillId="8" borderId="12" xfId="0" applyFont="1" applyFill="1" applyBorder="1"/>
    <xf numFmtId="0" fontId="2" fillId="0" borderId="9" xfId="0" applyFont="1" applyBorder="1"/>
    <xf numFmtId="0" fontId="6" fillId="14" borderId="1" xfId="1" applyFont="1" applyFill="1" applyBorder="1" applyAlignment="1">
      <alignment horizontal="center" vertical="center"/>
    </xf>
    <xf numFmtId="0" fontId="7" fillId="14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/>
    <xf numFmtId="0" fontId="2" fillId="10" borderId="9" xfId="0" applyFont="1" applyFill="1" applyBorder="1"/>
    <xf numFmtId="0" fontId="1" fillId="0" borderId="13" xfId="0" applyFont="1" applyBorder="1"/>
    <xf numFmtId="0" fontId="2" fillId="13" borderId="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1" fillId="0" borderId="8" xfId="0" applyFont="1" applyBorder="1"/>
    <xf numFmtId="0" fontId="2" fillId="5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/>
    <xf numFmtId="0" fontId="2" fillId="9" borderId="9" xfId="0" applyFont="1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11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2" fillId="10" borderId="9" xfId="0" applyFont="1" applyFill="1" applyBorder="1" applyAlignment="1"/>
    <xf numFmtId="0" fontId="1" fillId="0" borderId="10" xfId="0" applyFont="1" applyBorder="1" applyAlignment="1"/>
    <xf numFmtId="0" fontId="1" fillId="10" borderId="9" xfId="0" applyFont="1" applyFill="1" applyBorder="1"/>
    <xf numFmtId="0" fontId="1" fillId="0" borderId="9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15" borderId="6" xfId="0" applyFont="1" applyFill="1" applyBorder="1"/>
    <xf numFmtId="0" fontId="8" fillId="6" borderId="3" xfId="0" applyFont="1" applyFill="1" applyBorder="1" applyAlignment="1">
      <alignment horizontal="center"/>
    </xf>
    <xf numFmtId="0" fontId="8" fillId="0" borderId="4" xfId="0" applyFont="1" applyBorder="1"/>
    <xf numFmtId="0" fontId="8" fillId="0" borderId="5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zoomScale="80" zoomScaleNormal="80" workbookViewId="0">
      <selection activeCell="D5" sqref="D5"/>
    </sheetView>
  </sheetViews>
  <sheetFormatPr baseColWidth="10" defaultColWidth="14.42578125" defaultRowHeight="15" customHeight="1"/>
  <cols>
    <col min="1" max="1" width="9.28515625" customWidth="1"/>
    <col min="2" max="2" width="7.140625" customWidth="1"/>
    <col min="3" max="3" width="24.85546875" customWidth="1"/>
    <col min="4" max="4" width="6" customWidth="1"/>
    <col min="5" max="5" width="12.140625" customWidth="1"/>
    <col min="6" max="6" width="6.85546875" customWidth="1"/>
    <col min="7" max="7" width="19.42578125" customWidth="1"/>
    <col min="8" max="8" width="7.140625" customWidth="1"/>
    <col min="9" max="9" width="10" bestFit="1" customWidth="1"/>
    <col min="10" max="10" width="19.5703125" customWidth="1"/>
    <col min="11" max="11" width="7.140625" customWidth="1"/>
    <col min="12" max="12" width="11.85546875" customWidth="1"/>
    <col min="13" max="13" width="7.140625" customWidth="1"/>
    <col min="14" max="14" width="19.7109375" customWidth="1"/>
    <col min="15" max="16" width="7.140625" customWidth="1"/>
    <col min="17" max="17" width="19.28515625" customWidth="1"/>
    <col min="18" max="18" width="7.140625" customWidth="1"/>
    <col min="19" max="19" width="14.5703125" customWidth="1"/>
    <col min="20" max="20" width="7.140625" customWidth="1"/>
    <col min="21" max="21" width="20.140625" customWidth="1"/>
    <col min="22" max="22" width="5.7109375" customWidth="1"/>
    <col min="23" max="23" width="12.5703125" customWidth="1"/>
    <col min="24" max="24" width="6" customWidth="1"/>
    <col min="25" max="25" width="12.5703125" customWidth="1"/>
    <col min="26" max="26" width="8" customWidth="1"/>
  </cols>
  <sheetData>
    <row r="1" spans="1:26" ht="15.75" customHeight="1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/>
      <c r="B2" s="40" t="s">
        <v>0</v>
      </c>
      <c r="C2" s="41"/>
      <c r="D2" s="41"/>
      <c r="E2" s="4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2"/>
      <c r="B3" s="4" t="s">
        <v>11</v>
      </c>
      <c r="C3" s="4"/>
      <c r="D3" s="4"/>
      <c r="E3" s="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4" t="s">
        <v>12</v>
      </c>
      <c r="S3" s="4"/>
      <c r="T3" s="4"/>
      <c r="U3" s="4"/>
      <c r="V3" s="3"/>
      <c r="W3" s="3"/>
      <c r="X3" s="3"/>
      <c r="Y3" s="3"/>
      <c r="Z3" s="3"/>
    </row>
    <row r="4" spans="1:26" ht="15.75" customHeight="1">
      <c r="A4" s="5"/>
      <c r="B4" s="6" t="s">
        <v>1</v>
      </c>
      <c r="C4" s="35" t="s">
        <v>13</v>
      </c>
      <c r="D4" s="7">
        <v>120</v>
      </c>
      <c r="E4" s="24" t="s">
        <v>14</v>
      </c>
      <c r="F4" s="7">
        <v>80</v>
      </c>
      <c r="G4" s="24" t="s">
        <v>19</v>
      </c>
      <c r="H4" s="8">
        <v>200</v>
      </c>
      <c r="I4" s="24" t="s">
        <v>17</v>
      </c>
      <c r="J4" s="7">
        <v>180</v>
      </c>
      <c r="K4" s="3"/>
      <c r="L4" s="44" t="s">
        <v>37</v>
      </c>
      <c r="M4" s="45"/>
      <c r="N4" s="45"/>
      <c r="O4" s="45"/>
      <c r="P4" s="46"/>
      <c r="Q4" s="3"/>
      <c r="R4" s="6" t="s">
        <v>1</v>
      </c>
      <c r="S4" s="35" t="s">
        <v>13</v>
      </c>
      <c r="T4" s="43"/>
      <c r="U4" s="24" t="s">
        <v>14</v>
      </c>
      <c r="V4" s="43" t="s">
        <v>2</v>
      </c>
      <c r="W4" s="24" t="s">
        <v>19</v>
      </c>
      <c r="X4" s="43" t="s">
        <v>2</v>
      </c>
      <c r="Y4" s="24" t="s">
        <v>17</v>
      </c>
      <c r="Z4" s="43"/>
    </row>
    <row r="5" spans="1:26" ht="15.75" customHeight="1">
      <c r="A5" s="9"/>
      <c r="B5" s="6" t="s">
        <v>3</v>
      </c>
      <c r="C5" s="25"/>
      <c r="D5" s="10">
        <f>CEILING(D4*0.85, 2.5)</f>
        <v>102.5</v>
      </c>
      <c r="E5" s="25"/>
      <c r="F5" s="10">
        <f>CEILING(F4*0.85, 2.5)</f>
        <v>70</v>
      </c>
      <c r="G5" s="25"/>
      <c r="H5" s="10">
        <f>CEILING(H4*0.85, 2.5)</f>
        <v>170</v>
      </c>
      <c r="I5" s="25"/>
      <c r="J5" s="10">
        <f>CEILING(J4*0.85, 2.5)</f>
        <v>155</v>
      </c>
      <c r="K5" s="3"/>
      <c r="L5" s="3"/>
      <c r="M5" s="3"/>
      <c r="N5" s="3"/>
      <c r="O5" s="3"/>
      <c r="P5" s="3"/>
      <c r="Q5" s="3"/>
      <c r="R5" s="6" t="s">
        <v>3</v>
      </c>
      <c r="S5" s="25"/>
      <c r="T5" s="10">
        <f>D5+2.5</f>
        <v>105</v>
      </c>
      <c r="U5" s="25"/>
      <c r="V5" s="10">
        <f>F5+2.5</f>
        <v>72.5</v>
      </c>
      <c r="W5" s="25"/>
      <c r="X5" s="10">
        <f>H5+5</f>
        <v>175</v>
      </c>
      <c r="Y5" s="25"/>
      <c r="Z5" s="10">
        <f>J5+5</f>
        <v>160</v>
      </c>
    </row>
    <row r="6" spans="1:26" ht="15.7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customHeight="1">
      <c r="A7" s="5"/>
      <c r="B7" s="19" t="s">
        <v>21</v>
      </c>
      <c r="C7" s="20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>
      <c r="A8" s="5"/>
      <c r="B8" s="28" t="s">
        <v>27</v>
      </c>
      <c r="C8" s="29"/>
      <c r="D8" s="39" t="s">
        <v>36</v>
      </c>
      <c r="E8" s="20"/>
      <c r="F8" s="32" t="s">
        <v>28</v>
      </c>
      <c r="G8" s="20"/>
      <c r="H8" s="3"/>
      <c r="I8" s="19" t="s">
        <v>22</v>
      </c>
      <c r="J8" s="2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>
      <c r="A9" s="5"/>
      <c r="B9" s="34" t="s">
        <v>18</v>
      </c>
      <c r="C9" s="20"/>
      <c r="D9" s="34" t="s">
        <v>20</v>
      </c>
      <c r="E9" s="20"/>
      <c r="F9" s="27" t="s">
        <v>18</v>
      </c>
      <c r="G9" s="20"/>
      <c r="H9" s="3"/>
      <c r="I9" s="28" t="s">
        <v>27</v>
      </c>
      <c r="J9" s="29"/>
      <c r="K9" s="28" t="s">
        <v>36</v>
      </c>
      <c r="L9" s="20"/>
      <c r="M9" s="32" t="s">
        <v>28</v>
      </c>
      <c r="N9" s="20"/>
      <c r="O9" s="3"/>
      <c r="P9" s="19" t="s">
        <v>23</v>
      </c>
      <c r="Q9" s="20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11"/>
      <c r="B10" s="12">
        <f>CEILING(J5*0.7, 2.5)</f>
        <v>110</v>
      </c>
      <c r="C10" s="13" t="s">
        <v>4</v>
      </c>
      <c r="D10" s="12">
        <f>CEILING(H5*0.7, 2.5)</f>
        <v>120</v>
      </c>
      <c r="E10" s="13" t="s">
        <v>4</v>
      </c>
      <c r="F10" s="12">
        <f>CEILING(J5*0.7, 2.5)</f>
        <v>110</v>
      </c>
      <c r="G10" s="13" t="s">
        <v>4</v>
      </c>
      <c r="H10" s="3"/>
      <c r="I10" s="30" t="s">
        <v>18</v>
      </c>
      <c r="J10" s="20"/>
      <c r="K10" s="30" t="s">
        <v>20</v>
      </c>
      <c r="L10" s="20"/>
      <c r="M10" s="30" t="s">
        <v>18</v>
      </c>
      <c r="N10" s="20"/>
      <c r="O10" s="3"/>
      <c r="P10" s="28" t="s">
        <v>27</v>
      </c>
      <c r="Q10" s="29"/>
      <c r="R10" s="28" t="s">
        <v>36</v>
      </c>
      <c r="S10" s="20"/>
      <c r="T10" s="32" t="s">
        <v>28</v>
      </c>
      <c r="U10" s="20"/>
      <c r="V10" s="3"/>
      <c r="W10" s="3"/>
      <c r="X10" s="3"/>
      <c r="Y10" s="3"/>
      <c r="Z10" s="3"/>
    </row>
    <row r="11" spans="1:26" ht="15.75" customHeight="1">
      <c r="A11" s="3"/>
      <c r="B11" s="12">
        <f>CEILING(J5*0.8, 2.5)</f>
        <v>125</v>
      </c>
      <c r="C11" s="13" t="s">
        <v>4</v>
      </c>
      <c r="D11" s="12">
        <f>CEILING(H5*0.8, 2.5)</f>
        <v>137.5</v>
      </c>
      <c r="E11" s="13" t="s">
        <v>4</v>
      </c>
      <c r="F11" s="12">
        <f>CEILING(J5*0.8, 2.5)</f>
        <v>125</v>
      </c>
      <c r="G11" s="13" t="s">
        <v>4</v>
      </c>
      <c r="H11" s="3"/>
      <c r="I11" s="14">
        <f>CEILING(J5*0.65, 2.5)</f>
        <v>102.5</v>
      </c>
      <c r="J11" s="13" t="s">
        <v>4</v>
      </c>
      <c r="K11" s="12">
        <f>CEILING(H5*0.65, 2.5)</f>
        <v>112.5</v>
      </c>
      <c r="L11" s="13" t="s">
        <v>4</v>
      </c>
      <c r="M11" s="12">
        <f>CEILING(J5*0.65, 2.5)</f>
        <v>102.5</v>
      </c>
      <c r="N11" s="13" t="s">
        <v>4</v>
      </c>
      <c r="O11" s="3"/>
      <c r="P11" s="26" t="s">
        <v>18</v>
      </c>
      <c r="Q11" s="20"/>
      <c r="R11" s="26" t="s">
        <v>20</v>
      </c>
      <c r="S11" s="20"/>
      <c r="T11" s="26" t="s">
        <v>18</v>
      </c>
      <c r="U11" s="20"/>
      <c r="V11" s="3"/>
      <c r="W11" s="3"/>
      <c r="X11" s="3"/>
      <c r="Y11" s="3"/>
      <c r="Z11" s="3"/>
    </row>
    <row r="12" spans="1:26" ht="15.75" customHeight="1">
      <c r="A12" s="3"/>
      <c r="B12" s="12">
        <f>CEILING(J5*0.9, 2.5)</f>
        <v>140</v>
      </c>
      <c r="C12" s="13" t="s">
        <v>4</v>
      </c>
      <c r="D12" s="12">
        <f>CEILING(H5*0.9, 2.5)</f>
        <v>155</v>
      </c>
      <c r="E12" s="13" t="s">
        <v>4</v>
      </c>
      <c r="F12" s="12">
        <f>CEILING(J5*0.9, 2.5)</f>
        <v>140</v>
      </c>
      <c r="G12" s="13" t="s">
        <v>4</v>
      </c>
      <c r="H12" s="3"/>
      <c r="I12" s="12">
        <f>CEILING(J5*0.75, 2.5)</f>
        <v>117.5</v>
      </c>
      <c r="J12" s="13" t="s">
        <v>4</v>
      </c>
      <c r="K12" s="12">
        <f>CEILING(H5*0.75, 2.5)</f>
        <v>127.5</v>
      </c>
      <c r="L12" s="13" t="s">
        <v>4</v>
      </c>
      <c r="M12" s="12">
        <f>CEILING(J5*0.75, 2.5)</f>
        <v>117.5</v>
      </c>
      <c r="N12" s="13" t="s">
        <v>4</v>
      </c>
      <c r="O12" s="3"/>
      <c r="P12" s="12">
        <f>CEILING(J5*0.75, 2.5)</f>
        <v>117.5</v>
      </c>
      <c r="Q12" s="13" t="s">
        <v>4</v>
      </c>
      <c r="R12" s="12">
        <f>CEILING(H5*0.75, 2.5)</f>
        <v>127.5</v>
      </c>
      <c r="S12" s="13" t="s">
        <v>4</v>
      </c>
      <c r="T12" s="15">
        <f>CEILING(J5*0.75, 2.5)</f>
        <v>117.5</v>
      </c>
      <c r="U12" s="13" t="s">
        <v>4</v>
      </c>
      <c r="V12" s="3"/>
      <c r="W12" s="3"/>
      <c r="X12" s="3"/>
      <c r="Y12" s="3"/>
      <c r="Z12" s="3"/>
    </row>
    <row r="13" spans="1:26" ht="15.75" customHeight="1">
      <c r="A13" s="3"/>
      <c r="B13" s="12">
        <f>CEILING(J5*0.9, 2.5)</f>
        <v>140</v>
      </c>
      <c r="C13" s="13" t="s">
        <v>4</v>
      </c>
      <c r="D13" s="12">
        <f>CEILING(H5*0.9, 2.5)</f>
        <v>155</v>
      </c>
      <c r="E13" s="13" t="s">
        <v>4</v>
      </c>
      <c r="F13" s="12">
        <f>CEILING(J5*0.45, 2.5)</f>
        <v>70</v>
      </c>
      <c r="G13" s="13" t="s">
        <v>5</v>
      </c>
      <c r="H13" s="3"/>
      <c r="I13" s="12">
        <f>CEILING(J5*0.85, 2.5)</f>
        <v>132.5</v>
      </c>
      <c r="J13" s="13" t="s">
        <v>4</v>
      </c>
      <c r="K13" s="12">
        <f>CEILING(H5*0.85, 2.5)</f>
        <v>145</v>
      </c>
      <c r="L13" s="13" t="s">
        <v>4</v>
      </c>
      <c r="M13" s="12">
        <f>CEILING(J5*0.85, 2.5)</f>
        <v>132.5</v>
      </c>
      <c r="N13" s="13" t="s">
        <v>4</v>
      </c>
      <c r="O13" s="3"/>
      <c r="P13" s="12">
        <f>CEILING(J5*0.85, 2.5)</f>
        <v>132.5</v>
      </c>
      <c r="Q13" s="13" t="s">
        <v>4</v>
      </c>
      <c r="R13" s="12">
        <f>CEILING(H5*0.85, 2.5)</f>
        <v>145</v>
      </c>
      <c r="S13" s="13" t="s">
        <v>4</v>
      </c>
      <c r="T13" s="15">
        <f>CEILING(J5*0.85, 2.5)</f>
        <v>132.5</v>
      </c>
      <c r="U13" s="13" t="s">
        <v>4</v>
      </c>
      <c r="V13" s="3"/>
      <c r="W13" s="3"/>
      <c r="X13" s="3"/>
      <c r="Y13" s="3"/>
      <c r="Z13" s="3"/>
    </row>
    <row r="14" spans="1:26" ht="15.75" customHeight="1">
      <c r="A14" s="3"/>
      <c r="B14" s="12">
        <f>CEILING(J5*0.9, 2.5)</f>
        <v>140</v>
      </c>
      <c r="C14" s="13" t="s">
        <v>4</v>
      </c>
      <c r="D14" s="12">
        <f>CEILING(H5*0.9, 2.5)</f>
        <v>155</v>
      </c>
      <c r="E14" s="13" t="s">
        <v>4</v>
      </c>
      <c r="F14" s="27" t="s">
        <v>15</v>
      </c>
      <c r="G14" s="20"/>
      <c r="H14" s="3"/>
      <c r="I14" s="12">
        <f>CEILING(J5*0.85, 2.5)</f>
        <v>132.5</v>
      </c>
      <c r="J14" s="13" t="s">
        <v>4</v>
      </c>
      <c r="K14" s="12">
        <f>CEILING(H5*0.85, 2.5)</f>
        <v>145</v>
      </c>
      <c r="L14" s="13" t="s">
        <v>4</v>
      </c>
      <c r="M14" s="12">
        <f>CEILING(J5*0.55, 2.5)</f>
        <v>87.5</v>
      </c>
      <c r="N14" s="13" t="s">
        <v>5</v>
      </c>
      <c r="O14" s="3"/>
      <c r="P14" s="12">
        <f>CEILING(J5*0.95, 2.5)</f>
        <v>147.5</v>
      </c>
      <c r="Q14" s="13" t="s">
        <v>4</v>
      </c>
      <c r="R14" s="12">
        <f>CEILING(H5*0.95, 2.5)</f>
        <v>162.5</v>
      </c>
      <c r="S14" s="13" t="s">
        <v>4</v>
      </c>
      <c r="T14" s="15">
        <f>CEILING(J5*0.95, 2.5)</f>
        <v>147.5</v>
      </c>
      <c r="U14" s="13" t="s">
        <v>4</v>
      </c>
      <c r="V14" s="3"/>
      <c r="W14" s="3"/>
      <c r="X14" s="3"/>
      <c r="Y14" s="3"/>
      <c r="Z14" s="3"/>
    </row>
    <row r="15" spans="1:26" ht="15.75" customHeight="1">
      <c r="A15" s="3"/>
      <c r="B15" s="12">
        <f>CEILING(J5*0.9, 2.5)</f>
        <v>140</v>
      </c>
      <c r="C15" s="13" t="s">
        <v>4</v>
      </c>
      <c r="D15" s="34" t="s">
        <v>16</v>
      </c>
      <c r="E15" s="20"/>
      <c r="F15" s="16" t="s">
        <v>6</v>
      </c>
      <c r="G15" s="13">
        <f>CEILING(F5*0.7, 2.5)</f>
        <v>50</v>
      </c>
      <c r="H15" s="3"/>
      <c r="I15" s="12">
        <f>CEILING(J5*0.85, 2.5)</f>
        <v>132.5</v>
      </c>
      <c r="J15" s="13" t="s">
        <v>4</v>
      </c>
      <c r="K15" s="12">
        <f>CEILING(H5*0.85, 2.5)</f>
        <v>145</v>
      </c>
      <c r="L15" s="13" t="s">
        <v>4</v>
      </c>
      <c r="M15" s="30" t="s">
        <v>15</v>
      </c>
      <c r="N15" s="20"/>
      <c r="O15" s="3"/>
      <c r="P15" s="12">
        <f>CEILING(J5*0.95, 2.5)</f>
        <v>147.5</v>
      </c>
      <c r="Q15" s="13" t="s">
        <v>4</v>
      </c>
      <c r="R15" s="12">
        <f>CEILING(H5*0.95, 2.5)</f>
        <v>162.5</v>
      </c>
      <c r="S15" s="13" t="s">
        <v>4</v>
      </c>
      <c r="T15" s="15">
        <f>CEILING(J5*0.55, 2.5)</f>
        <v>87.5</v>
      </c>
      <c r="U15" s="13" t="s">
        <v>5</v>
      </c>
      <c r="V15" s="3"/>
      <c r="W15" s="3"/>
      <c r="X15" s="3"/>
      <c r="Y15" s="3"/>
      <c r="Z15" s="3"/>
    </row>
    <row r="16" spans="1:26" ht="15.75" customHeight="1">
      <c r="A16" s="3"/>
      <c r="B16" s="12">
        <f>CEILING(J5*0.9, 2.5)</f>
        <v>140</v>
      </c>
      <c r="C16" s="13" t="s">
        <v>4</v>
      </c>
      <c r="D16" s="12">
        <f>CEILING(D5*0.7, 2.5)</f>
        <v>72.5</v>
      </c>
      <c r="E16" s="13" t="s">
        <v>4</v>
      </c>
      <c r="F16" s="38" t="s">
        <v>34</v>
      </c>
      <c r="G16" s="20"/>
      <c r="H16" s="3"/>
      <c r="I16" s="12">
        <f>CEILING(J5*0.85, 2.5)</f>
        <v>132.5</v>
      </c>
      <c r="J16" s="13" t="s">
        <v>4</v>
      </c>
      <c r="K16" s="30" t="s">
        <v>16</v>
      </c>
      <c r="L16" s="20"/>
      <c r="M16" s="16" t="s">
        <v>6</v>
      </c>
      <c r="N16" s="13">
        <f>CEILING(F5*0.5, 2.5)</f>
        <v>35</v>
      </c>
      <c r="O16" s="3"/>
      <c r="P16" s="12">
        <f>CEILING(J5*0.95, 2.5)</f>
        <v>147.5</v>
      </c>
      <c r="Q16" s="13" t="s">
        <v>4</v>
      </c>
      <c r="R16" s="12">
        <f>CEILING(H5*0.95, 2.5)</f>
        <v>162.5</v>
      </c>
      <c r="S16" s="13" t="s">
        <v>4</v>
      </c>
      <c r="T16" s="26" t="s">
        <v>15</v>
      </c>
      <c r="U16" s="20"/>
      <c r="V16" s="3"/>
      <c r="W16" s="3"/>
      <c r="X16" s="3"/>
      <c r="Y16" s="3"/>
      <c r="Z16" s="3"/>
    </row>
    <row r="17" spans="1:26" ht="15.75" customHeight="1">
      <c r="A17" s="5"/>
      <c r="B17" s="27" t="s">
        <v>15</v>
      </c>
      <c r="C17" s="20"/>
      <c r="D17" s="12">
        <f>CEILING(D5*0.8, 2.5)</f>
        <v>82.5</v>
      </c>
      <c r="E17" s="13" t="s">
        <v>4</v>
      </c>
      <c r="F17" s="21" t="s">
        <v>30</v>
      </c>
      <c r="G17" s="20"/>
      <c r="H17" s="3"/>
      <c r="I17" s="12">
        <f>CEILING(J5*0.85, 2.5)</f>
        <v>132.5</v>
      </c>
      <c r="J17" s="13" t="s">
        <v>4</v>
      </c>
      <c r="K17" s="12">
        <f>CEILING(D5*0.65, 2.5)</f>
        <v>67.5</v>
      </c>
      <c r="L17" s="13" t="s">
        <v>4</v>
      </c>
      <c r="M17" s="21" t="s">
        <v>34</v>
      </c>
      <c r="N17" s="20"/>
      <c r="O17" s="3"/>
      <c r="P17" s="12">
        <f>CEILING(J5*0.95, 2.5)</f>
        <v>147.5</v>
      </c>
      <c r="Q17" s="13" t="s">
        <v>4</v>
      </c>
      <c r="R17" s="26" t="s">
        <v>16</v>
      </c>
      <c r="S17" s="20"/>
      <c r="T17" s="16" t="s">
        <v>6</v>
      </c>
      <c r="U17" s="13">
        <f>CEILING(F5*0.75, 2.5)</f>
        <v>52.5</v>
      </c>
      <c r="V17" s="3"/>
      <c r="W17" s="3"/>
      <c r="X17" s="3"/>
      <c r="Y17" s="3"/>
      <c r="Z17" s="3"/>
    </row>
    <row r="18" spans="1:26" ht="15.75" customHeight="1">
      <c r="A18" s="3"/>
      <c r="B18" s="12">
        <f>CEILING(F5*0.7, 2.5)</f>
        <v>50</v>
      </c>
      <c r="C18" s="13" t="s">
        <v>4</v>
      </c>
      <c r="D18" s="12">
        <f>CEILING(D5*0.9, 2.5)</f>
        <v>92.5</v>
      </c>
      <c r="E18" s="13" t="s">
        <v>4</v>
      </c>
      <c r="F18" s="38" t="s">
        <v>35</v>
      </c>
      <c r="G18" s="22"/>
      <c r="H18" s="3"/>
      <c r="I18" s="30" t="s">
        <v>15</v>
      </c>
      <c r="J18" s="20"/>
      <c r="K18" s="12">
        <f>CEILING(D5*0.75, 2.5)</f>
        <v>77.5</v>
      </c>
      <c r="L18" s="13" t="s">
        <v>4</v>
      </c>
      <c r="M18" s="21" t="s">
        <v>30</v>
      </c>
      <c r="N18" s="20"/>
      <c r="O18" s="3"/>
      <c r="P18" s="12">
        <f>CEILING(J5*0.95, 2.5)</f>
        <v>147.5</v>
      </c>
      <c r="Q18" s="13" t="s">
        <v>4</v>
      </c>
      <c r="R18" s="12">
        <f>CEILING(D5*0.75, 2.5)</f>
        <v>77.5</v>
      </c>
      <c r="S18" s="13" t="s">
        <v>4</v>
      </c>
      <c r="T18" s="21" t="s">
        <v>34</v>
      </c>
      <c r="U18" s="20"/>
      <c r="V18" s="3"/>
      <c r="W18" s="3"/>
      <c r="X18" s="3"/>
      <c r="Y18" s="3"/>
      <c r="Z18" s="3"/>
    </row>
    <row r="19" spans="1:26" ht="15.75" customHeight="1">
      <c r="A19" s="3"/>
      <c r="B19" s="12">
        <f>CEILING(F5*0.8, 2.5)</f>
        <v>57.5</v>
      </c>
      <c r="C19" s="13" t="s">
        <v>4</v>
      </c>
      <c r="D19" s="12">
        <f>CEILING(D5*0.9, 2.5)</f>
        <v>92.5</v>
      </c>
      <c r="E19" s="13" t="s">
        <v>4</v>
      </c>
      <c r="F19" s="3"/>
      <c r="G19" s="3"/>
      <c r="H19" s="3"/>
      <c r="I19" s="12">
        <f>CEILING(F5*0.65, 2.5)</f>
        <v>47.5</v>
      </c>
      <c r="J19" s="13" t="s">
        <v>4</v>
      </c>
      <c r="K19" s="12">
        <f>CEILING(D5*0.85, 2.5)</f>
        <v>87.5</v>
      </c>
      <c r="L19" s="13" t="s">
        <v>4</v>
      </c>
      <c r="M19" s="21" t="s">
        <v>35</v>
      </c>
      <c r="N19" s="22"/>
      <c r="O19" s="3"/>
      <c r="P19" s="26" t="s">
        <v>15</v>
      </c>
      <c r="Q19" s="20"/>
      <c r="R19" s="12">
        <f>CEILING(D5*0.85, 2.5)</f>
        <v>87.5</v>
      </c>
      <c r="S19" s="13" t="s">
        <v>4</v>
      </c>
      <c r="T19" s="21" t="s">
        <v>30</v>
      </c>
      <c r="U19" s="20"/>
      <c r="V19" s="3"/>
      <c r="W19" s="3"/>
      <c r="X19" s="3"/>
      <c r="Y19" s="3"/>
      <c r="Z19" s="3"/>
    </row>
    <row r="20" spans="1:26" ht="15.75" customHeight="1">
      <c r="A20" s="3"/>
      <c r="B20" s="12">
        <f>CEILING(F5*0.9, 2.5)</f>
        <v>65</v>
      </c>
      <c r="C20" s="13" t="s">
        <v>4</v>
      </c>
      <c r="D20" s="12">
        <f>CEILING(D5*0.9, 2.5)</f>
        <v>92.5</v>
      </c>
      <c r="E20" s="13" t="s">
        <v>4</v>
      </c>
      <c r="F20" s="3"/>
      <c r="G20" s="3"/>
      <c r="H20" s="3"/>
      <c r="I20" s="12">
        <f>CEILING(F5*0.75, 2.5)</f>
        <v>52.5</v>
      </c>
      <c r="J20" s="13" t="s">
        <v>4</v>
      </c>
      <c r="K20" s="12">
        <f>CEILING(D5*0.85, 2.5)</f>
        <v>87.5</v>
      </c>
      <c r="L20" s="13" t="s">
        <v>4</v>
      </c>
      <c r="M20" s="3"/>
      <c r="N20" s="3"/>
      <c r="O20" s="3"/>
      <c r="P20" s="12">
        <f>CEILING(F5*0.75, 2.5)</f>
        <v>52.5</v>
      </c>
      <c r="Q20" s="13" t="s">
        <v>4</v>
      </c>
      <c r="R20" s="12">
        <f>CEILING(D5*0.95, 2.5)</f>
        <v>97.5</v>
      </c>
      <c r="S20" s="13" t="s">
        <v>4</v>
      </c>
      <c r="T20" s="21" t="s">
        <v>35</v>
      </c>
      <c r="U20" s="22"/>
      <c r="V20" s="3"/>
      <c r="W20" s="3"/>
      <c r="X20" s="3"/>
      <c r="Y20" s="3"/>
      <c r="Z20" s="3"/>
    </row>
    <row r="21" spans="1:26" ht="15.75" customHeight="1">
      <c r="A21" s="3"/>
      <c r="B21" s="12">
        <f>CEILING(F5*0.7, 2.5)</f>
        <v>50</v>
      </c>
      <c r="C21" s="13" t="s">
        <v>7</v>
      </c>
      <c r="D21" s="12">
        <f>CEILING(D5*0.9, 2.5)</f>
        <v>92.5</v>
      </c>
      <c r="E21" s="13" t="s">
        <v>4</v>
      </c>
      <c r="F21" s="3"/>
      <c r="G21" s="3"/>
      <c r="H21" s="3"/>
      <c r="I21" s="12">
        <f>CEILING(F5*0.85, 2.5)</f>
        <v>60</v>
      </c>
      <c r="J21" s="13" t="s">
        <v>4</v>
      </c>
      <c r="K21" s="12">
        <f>CEILING(D5*0.85, 2.5)</f>
        <v>87.5</v>
      </c>
      <c r="L21" s="13" t="s">
        <v>4</v>
      </c>
      <c r="M21" s="3"/>
      <c r="N21" s="3"/>
      <c r="O21" s="3"/>
      <c r="P21" s="12">
        <f>CEILING(F5*0.85, 2.5)</f>
        <v>60</v>
      </c>
      <c r="Q21" s="13" t="s">
        <v>4</v>
      </c>
      <c r="R21" s="12">
        <f>CEILING(D5*0.95, 2.5)</f>
        <v>97.5</v>
      </c>
      <c r="S21" s="13" t="s">
        <v>4</v>
      </c>
      <c r="T21" s="3"/>
      <c r="U21" s="3"/>
      <c r="V21" s="3"/>
      <c r="W21" s="3"/>
      <c r="X21" s="3"/>
      <c r="Y21" s="3"/>
      <c r="Z21" s="3"/>
    </row>
    <row r="22" spans="1:26" ht="12.75">
      <c r="A22" s="3"/>
      <c r="B22" s="36" t="s">
        <v>29</v>
      </c>
      <c r="C22" s="37"/>
      <c r="D22" s="12">
        <f>CEILING(D5*0.9, 2.5)</f>
        <v>92.5</v>
      </c>
      <c r="E22" s="13" t="s">
        <v>4</v>
      </c>
      <c r="F22" s="3"/>
      <c r="G22" s="3"/>
      <c r="H22" s="3"/>
      <c r="I22" s="12">
        <f>CEILING(F5*0.65, 2.5)</f>
        <v>47.5</v>
      </c>
      <c r="J22" s="13" t="s">
        <v>7</v>
      </c>
      <c r="K22" s="12">
        <f>CEILING(D5*0.85, 2.5)</f>
        <v>87.5</v>
      </c>
      <c r="L22" s="13" t="s">
        <v>4</v>
      </c>
      <c r="M22" s="3"/>
      <c r="N22" s="3"/>
      <c r="O22" s="3"/>
      <c r="P22" s="12">
        <f>CEILING(F5*0.95, 2.5)</f>
        <v>67.5</v>
      </c>
      <c r="Q22" s="13" t="s">
        <v>4</v>
      </c>
      <c r="R22" s="12">
        <f>CEILING(D5*0.95, 2.5)</f>
        <v>97.5</v>
      </c>
      <c r="S22" s="13" t="s">
        <v>4</v>
      </c>
      <c r="T22" s="3"/>
      <c r="U22" s="3"/>
      <c r="V22" s="3"/>
      <c r="W22" s="3"/>
      <c r="X22" s="3"/>
      <c r="Y22" s="3"/>
      <c r="Z22" s="3"/>
    </row>
    <row r="23" spans="1:26" ht="15.75" customHeight="1">
      <c r="A23" s="3"/>
      <c r="B23" s="38" t="s">
        <v>30</v>
      </c>
      <c r="C23" s="20"/>
      <c r="D23" s="21" t="s">
        <v>32</v>
      </c>
      <c r="E23" s="20"/>
      <c r="F23" s="3"/>
      <c r="G23" s="3"/>
      <c r="H23" s="3"/>
      <c r="I23" s="21" t="s">
        <v>29</v>
      </c>
      <c r="J23" s="20"/>
      <c r="K23" s="12">
        <f>CEILING(D5*0.85, 2.5)</f>
        <v>87.5</v>
      </c>
      <c r="L23" s="13" t="s">
        <v>4</v>
      </c>
      <c r="M23" s="3"/>
      <c r="N23" s="3"/>
      <c r="O23" s="3"/>
      <c r="P23" s="12">
        <f>CEILING(F5*0.75, 2.5)</f>
        <v>52.5</v>
      </c>
      <c r="Q23" s="13" t="s">
        <v>7</v>
      </c>
      <c r="R23" s="12">
        <f>CEILING(D5*0.95, 2.5)</f>
        <v>97.5</v>
      </c>
      <c r="S23" s="13" t="s">
        <v>4</v>
      </c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21" t="s">
        <v>31</v>
      </c>
      <c r="C24" s="22"/>
      <c r="D24" s="38" t="s">
        <v>33</v>
      </c>
      <c r="E24" s="20"/>
      <c r="F24" s="3"/>
      <c r="G24" s="3"/>
      <c r="H24" s="3"/>
      <c r="I24" s="21" t="s">
        <v>30</v>
      </c>
      <c r="J24" s="20"/>
      <c r="K24" s="21" t="s">
        <v>32</v>
      </c>
      <c r="L24" s="20"/>
      <c r="M24" s="3"/>
      <c r="N24" s="3"/>
      <c r="O24" s="3"/>
      <c r="P24" s="21" t="s">
        <v>29</v>
      </c>
      <c r="Q24" s="20"/>
      <c r="R24" s="12">
        <f>CEILING(D5*0.95, 2.5)</f>
        <v>97.5</v>
      </c>
      <c r="S24" s="13" t="s">
        <v>4</v>
      </c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21" t="s">
        <v>31</v>
      </c>
      <c r="J25" s="22"/>
      <c r="K25" s="21" t="s">
        <v>33</v>
      </c>
      <c r="L25" s="20"/>
      <c r="M25" s="3"/>
      <c r="N25" s="3"/>
      <c r="O25" s="3"/>
      <c r="P25" s="21" t="s">
        <v>30</v>
      </c>
      <c r="Q25" s="20"/>
      <c r="R25" s="21" t="s">
        <v>32</v>
      </c>
      <c r="S25" s="20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1" t="s">
        <v>31</v>
      </c>
      <c r="Q26" s="22"/>
      <c r="R26" s="21" t="s">
        <v>33</v>
      </c>
      <c r="S26" s="20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19" t="s">
        <v>24</v>
      </c>
      <c r="C27" s="2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28" t="s">
        <v>27</v>
      </c>
      <c r="C28" s="29"/>
      <c r="D28" s="28" t="s">
        <v>36</v>
      </c>
      <c r="E28" s="20"/>
      <c r="F28" s="32" t="s">
        <v>28</v>
      </c>
      <c r="G28" s="20"/>
      <c r="H28" s="3"/>
      <c r="I28" s="19" t="s">
        <v>25</v>
      </c>
      <c r="J28" s="2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3" t="s">
        <v>18</v>
      </c>
      <c r="C29" s="20"/>
      <c r="D29" s="33" t="s">
        <v>20</v>
      </c>
      <c r="E29" s="20"/>
      <c r="F29" s="33" t="s">
        <v>18</v>
      </c>
      <c r="G29" s="20"/>
      <c r="H29" s="3"/>
      <c r="I29" s="28" t="s">
        <v>27</v>
      </c>
      <c r="J29" s="29"/>
      <c r="K29" s="28" t="s">
        <v>36</v>
      </c>
      <c r="L29" s="20"/>
      <c r="M29" s="32" t="s">
        <v>28</v>
      </c>
      <c r="N29" s="20"/>
      <c r="O29" s="3"/>
      <c r="P29" s="19" t="s">
        <v>26</v>
      </c>
      <c r="Q29" s="29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12">
        <f>CEILING(Z5*0.7, 2.5)</f>
        <v>112.5</v>
      </c>
      <c r="C30" s="13" t="s">
        <v>4</v>
      </c>
      <c r="D30" s="15">
        <f>CEILING(X5*0.7, 2.5)</f>
        <v>122.5</v>
      </c>
      <c r="E30" s="13" t="s">
        <v>4</v>
      </c>
      <c r="F30" s="15">
        <f>CEILING(Z5*0.7, 2.5)</f>
        <v>112.5</v>
      </c>
      <c r="G30" s="13" t="s">
        <v>4</v>
      </c>
      <c r="H30" s="3"/>
      <c r="I30" s="31" t="s">
        <v>18</v>
      </c>
      <c r="J30" s="20"/>
      <c r="K30" s="31" t="s">
        <v>20</v>
      </c>
      <c r="L30" s="20"/>
      <c r="M30" s="31" t="s">
        <v>18</v>
      </c>
      <c r="N30" s="20"/>
      <c r="O30" s="3"/>
      <c r="P30" s="28" t="s">
        <v>27</v>
      </c>
      <c r="Q30" s="29"/>
      <c r="R30" s="28" t="s">
        <v>36</v>
      </c>
      <c r="S30" s="29"/>
      <c r="T30" s="32" t="s">
        <v>28</v>
      </c>
      <c r="U30" s="29"/>
      <c r="V30" s="3"/>
      <c r="W30" s="3"/>
      <c r="X30" s="3"/>
      <c r="Y30" s="3"/>
      <c r="Z30" s="3"/>
    </row>
    <row r="31" spans="1:26" ht="15.75" customHeight="1">
      <c r="A31" s="3"/>
      <c r="B31" s="12">
        <f>CEILING(Z5*0.85, 2.5)</f>
        <v>137.5</v>
      </c>
      <c r="C31" s="13" t="s">
        <v>4</v>
      </c>
      <c r="D31" s="15">
        <f>CEILING(X5*0.8, 2.5)</f>
        <v>140</v>
      </c>
      <c r="E31" s="13" t="s">
        <v>4</v>
      </c>
      <c r="F31" s="15">
        <f>CEILING(Z5*0.8, 2.5)</f>
        <v>130</v>
      </c>
      <c r="G31" s="13" t="s">
        <v>4</v>
      </c>
      <c r="H31" s="3"/>
      <c r="I31" s="12">
        <f>CEILING(Z5*0.65, 2.5)</f>
        <v>105</v>
      </c>
      <c r="J31" s="13" t="s">
        <v>4</v>
      </c>
      <c r="K31" s="12">
        <f>CEILING(X5*0.65, 2.5)</f>
        <v>115</v>
      </c>
      <c r="L31" s="13" t="s">
        <v>4</v>
      </c>
      <c r="M31" s="15">
        <f>CEILING(Z5*0.65, 2.5)</f>
        <v>105</v>
      </c>
      <c r="N31" s="13" t="s">
        <v>4</v>
      </c>
      <c r="O31" s="3"/>
      <c r="P31" s="23" t="s">
        <v>18</v>
      </c>
      <c r="Q31" s="22"/>
      <c r="R31" s="23" t="s">
        <v>20</v>
      </c>
      <c r="S31" s="22"/>
      <c r="T31" s="23" t="s">
        <v>18</v>
      </c>
      <c r="U31" s="22"/>
      <c r="V31" s="3"/>
      <c r="W31" s="3"/>
      <c r="X31" s="3"/>
      <c r="Y31" s="3"/>
      <c r="Z31" s="3"/>
    </row>
    <row r="32" spans="1:26" ht="15.75" customHeight="1">
      <c r="A32" s="3"/>
      <c r="B32" s="12">
        <f>CEILING(Z5*0.9, 2.5)</f>
        <v>145</v>
      </c>
      <c r="C32" s="13" t="s">
        <v>4</v>
      </c>
      <c r="D32" s="15">
        <f>CEILING(X5*0.9, 2.5)</f>
        <v>157.5</v>
      </c>
      <c r="E32" s="13" t="s">
        <v>4</v>
      </c>
      <c r="F32" s="15">
        <f>CEILING(Z5*0.9, 2.5)</f>
        <v>145</v>
      </c>
      <c r="G32" s="13" t="s">
        <v>4</v>
      </c>
      <c r="H32" s="3"/>
      <c r="I32" s="12">
        <f>CEILING(Z5*0.75, 2.5)</f>
        <v>120</v>
      </c>
      <c r="J32" s="13" t="s">
        <v>4</v>
      </c>
      <c r="K32" s="12">
        <f>CEILING(X5*0.75, 2.5)</f>
        <v>132.5</v>
      </c>
      <c r="L32" s="13" t="s">
        <v>4</v>
      </c>
      <c r="M32" s="15">
        <f>CEILING(Z5*0.75, 2.5)</f>
        <v>120</v>
      </c>
      <c r="N32" s="13" t="s">
        <v>4</v>
      </c>
      <c r="O32" s="3"/>
      <c r="P32" s="12">
        <f>CEILING(Z5*0.75, 2.5)</f>
        <v>120</v>
      </c>
      <c r="Q32" s="13" t="s">
        <v>4</v>
      </c>
      <c r="R32" s="12">
        <f>CEILING(X5*0.75, 2.5)</f>
        <v>132.5</v>
      </c>
      <c r="S32" s="13" t="s">
        <v>4</v>
      </c>
      <c r="T32" s="12">
        <f>CEILING(Z5*0.75, 2.5)</f>
        <v>120</v>
      </c>
      <c r="U32" s="13" t="s">
        <v>4</v>
      </c>
      <c r="V32" s="3"/>
      <c r="W32" s="3"/>
      <c r="X32" s="3"/>
      <c r="Y32" s="3"/>
      <c r="Z32" s="3"/>
    </row>
    <row r="33" spans="1:26" ht="15.75" customHeight="1">
      <c r="A33" s="3"/>
      <c r="B33" s="12">
        <f>CEILING(Z5*0.9, 2.5)</f>
        <v>145</v>
      </c>
      <c r="C33" s="13" t="s">
        <v>4</v>
      </c>
      <c r="D33" s="15">
        <f>CEILING(X5*0.9, 2.5)</f>
        <v>157.5</v>
      </c>
      <c r="E33" s="13" t="s">
        <v>4</v>
      </c>
      <c r="F33" s="15">
        <f>CEILING(Z5*0.5, 2.5)</f>
        <v>80</v>
      </c>
      <c r="G33" s="13" t="s">
        <v>5</v>
      </c>
      <c r="H33" s="3"/>
      <c r="I33" s="12">
        <f>CEILING(Z5*0.85, 2.5)</f>
        <v>137.5</v>
      </c>
      <c r="J33" s="13" t="s">
        <v>4</v>
      </c>
      <c r="K33" s="12">
        <f>CEILING(X5*0.85, 2.5)</f>
        <v>150</v>
      </c>
      <c r="L33" s="13" t="s">
        <v>4</v>
      </c>
      <c r="M33" s="15">
        <f>CEILING(Z5*0.85, 2.5)</f>
        <v>137.5</v>
      </c>
      <c r="N33" s="13" t="s">
        <v>4</v>
      </c>
      <c r="O33" s="3"/>
      <c r="P33" s="12">
        <f>CEILING(Z5*0.85, 2.5)</f>
        <v>137.5</v>
      </c>
      <c r="Q33" s="13" t="s">
        <v>4</v>
      </c>
      <c r="R33" s="12">
        <f>CEILING(X5*0.85, 2.5)</f>
        <v>150</v>
      </c>
      <c r="S33" s="13" t="s">
        <v>4</v>
      </c>
      <c r="T33" s="12">
        <f>CEILING(Z5*0.85, 2.5)</f>
        <v>137.5</v>
      </c>
      <c r="U33" s="13" t="s">
        <v>4</v>
      </c>
      <c r="V33" s="3"/>
      <c r="W33" s="3"/>
      <c r="X33" s="3"/>
      <c r="Y33" s="3"/>
      <c r="Z33" s="3"/>
    </row>
    <row r="34" spans="1:26" ht="15.75" customHeight="1">
      <c r="A34" s="3"/>
      <c r="B34" s="12">
        <f>CEILING(Z5*0.9, 2.5)</f>
        <v>145</v>
      </c>
      <c r="C34" s="13" t="s">
        <v>4</v>
      </c>
      <c r="D34" s="15">
        <f>CEILING(X5*0.9, 2.5)</f>
        <v>157.5</v>
      </c>
      <c r="E34" s="13" t="s">
        <v>4</v>
      </c>
      <c r="F34" s="33" t="s">
        <v>15</v>
      </c>
      <c r="G34" s="20"/>
      <c r="H34" s="3"/>
      <c r="I34" s="12">
        <f>CEILING(Z5*0.85, 2.5)</f>
        <v>137.5</v>
      </c>
      <c r="J34" s="13" t="s">
        <v>4</v>
      </c>
      <c r="K34" s="12">
        <f>CEILING(X5*0.85, 2.5)</f>
        <v>150</v>
      </c>
      <c r="L34" s="13" t="s">
        <v>4</v>
      </c>
      <c r="M34" s="15">
        <f>CEILING(Z5*0.65, 2.5)</f>
        <v>105</v>
      </c>
      <c r="N34" s="13" t="s">
        <v>5</v>
      </c>
      <c r="O34" s="3"/>
      <c r="P34" s="12">
        <f>CEILING(Z5*0.95, 2.5)</f>
        <v>152.5</v>
      </c>
      <c r="Q34" s="13" t="s">
        <v>4</v>
      </c>
      <c r="R34" s="12">
        <f>CEILING(X5*0.95, 2.5)</f>
        <v>167.5</v>
      </c>
      <c r="S34" s="13" t="s">
        <v>4</v>
      </c>
      <c r="T34" s="12">
        <f>CEILING(Z5*0.95, 2.5)</f>
        <v>152.5</v>
      </c>
      <c r="U34" s="13" t="s">
        <v>4</v>
      </c>
      <c r="V34" s="3"/>
      <c r="W34" s="3"/>
      <c r="X34" s="3"/>
      <c r="Y34" s="3"/>
      <c r="Z34" s="3"/>
    </row>
    <row r="35" spans="1:26" ht="15.75" customHeight="1">
      <c r="A35" s="3"/>
      <c r="B35" s="12">
        <f>CEILING(Z5*0.9, 2.5)</f>
        <v>145</v>
      </c>
      <c r="C35" s="13" t="s">
        <v>4</v>
      </c>
      <c r="D35" s="33" t="s">
        <v>16</v>
      </c>
      <c r="E35" s="20"/>
      <c r="F35" s="16" t="s">
        <v>8</v>
      </c>
      <c r="G35" s="13">
        <f>CEILING(V5*0.6, 2.5)</f>
        <v>45</v>
      </c>
      <c r="H35" s="3"/>
      <c r="I35" s="12">
        <f>CEILING(Z5*0.85, 2.5)</f>
        <v>137.5</v>
      </c>
      <c r="J35" s="13" t="s">
        <v>4</v>
      </c>
      <c r="K35" s="12">
        <f>CEILING(X5*0.85, 2.5)</f>
        <v>150</v>
      </c>
      <c r="L35" s="13" t="s">
        <v>4</v>
      </c>
      <c r="M35" s="31" t="s">
        <v>15</v>
      </c>
      <c r="N35" s="20"/>
      <c r="O35" s="3"/>
      <c r="P35" s="12">
        <f>CEILING(Z5*0.95, 2.5)</f>
        <v>152.5</v>
      </c>
      <c r="Q35" s="13" t="s">
        <v>4</v>
      </c>
      <c r="R35" s="12">
        <f>CEILING(X5*0.95, 2.5)</f>
        <v>167.5</v>
      </c>
      <c r="S35" s="13" t="s">
        <v>4</v>
      </c>
      <c r="T35" s="12">
        <f>CEILING(Z5*0.7, 2.5)</f>
        <v>112.5</v>
      </c>
      <c r="U35" s="13" t="s">
        <v>5</v>
      </c>
      <c r="V35" s="3"/>
      <c r="W35" s="3"/>
      <c r="X35" s="3"/>
      <c r="Y35" s="3"/>
      <c r="Z35" s="3"/>
    </row>
    <row r="36" spans="1:26" ht="15.75" customHeight="1">
      <c r="A36" s="3"/>
      <c r="B36" s="12">
        <f>CEILING(Z5*0.9, 2.5)</f>
        <v>145</v>
      </c>
      <c r="C36" s="13" t="s">
        <v>4</v>
      </c>
      <c r="D36" s="15">
        <f>CEILING(T5*0.7, 2.5)</f>
        <v>75</v>
      </c>
      <c r="E36" s="13" t="s">
        <v>4</v>
      </c>
      <c r="F36" s="21" t="s">
        <v>34</v>
      </c>
      <c r="G36" s="20"/>
      <c r="H36" s="3"/>
      <c r="I36" s="12">
        <f>CEILING(Z5*0.85, 2.5)</f>
        <v>137.5</v>
      </c>
      <c r="J36" s="13" t="s">
        <v>4</v>
      </c>
      <c r="K36" s="31" t="s">
        <v>16</v>
      </c>
      <c r="L36" s="20"/>
      <c r="M36" s="16" t="s">
        <v>9</v>
      </c>
      <c r="N36" s="13">
        <f>CEILING(V5*0.65, 2.5)</f>
        <v>47.5</v>
      </c>
      <c r="O36" s="3"/>
      <c r="P36" s="12">
        <f>CEILING(Z5*0.95, 2.5)</f>
        <v>152.5</v>
      </c>
      <c r="Q36" s="13" t="s">
        <v>4</v>
      </c>
      <c r="R36" s="12">
        <f>CEILING(X5*0.95, 2.5)</f>
        <v>167.5</v>
      </c>
      <c r="S36" s="13" t="s">
        <v>4</v>
      </c>
      <c r="T36" s="23" t="s">
        <v>15</v>
      </c>
      <c r="U36" s="22"/>
      <c r="V36" s="3"/>
      <c r="W36" s="3"/>
      <c r="X36" s="3"/>
      <c r="Y36" s="3"/>
      <c r="Z36" s="3"/>
    </row>
    <row r="37" spans="1:26" ht="15.75" customHeight="1">
      <c r="A37" s="3"/>
      <c r="B37" s="33" t="s">
        <v>15</v>
      </c>
      <c r="C37" s="20"/>
      <c r="D37" s="15">
        <f>CEILING(T5*0.8, 2.5)</f>
        <v>85</v>
      </c>
      <c r="E37" s="13" t="s">
        <v>4</v>
      </c>
      <c r="F37" s="21" t="s">
        <v>30</v>
      </c>
      <c r="G37" s="20"/>
      <c r="H37" s="3"/>
      <c r="I37" s="12">
        <f>CEILING(Z5*0.85, 2.5)</f>
        <v>137.5</v>
      </c>
      <c r="J37" s="13" t="s">
        <v>4</v>
      </c>
      <c r="K37" s="12">
        <f>CEILING(T5*0.65, 2.5)</f>
        <v>70</v>
      </c>
      <c r="L37" s="13" t="s">
        <v>4</v>
      </c>
      <c r="M37" s="21" t="s">
        <v>34</v>
      </c>
      <c r="N37" s="20"/>
      <c r="O37" s="3"/>
      <c r="P37" s="12">
        <f>CEILING(Z5*0.95, 2.5)</f>
        <v>152.5</v>
      </c>
      <c r="Q37" s="13" t="s">
        <v>4</v>
      </c>
      <c r="R37" s="23" t="s">
        <v>16</v>
      </c>
      <c r="S37" s="22"/>
      <c r="T37" s="16" t="s">
        <v>8</v>
      </c>
      <c r="U37" s="13">
        <f>CEILING(V5*0.75, 2.5)</f>
        <v>55</v>
      </c>
      <c r="V37" s="3"/>
      <c r="W37" s="3"/>
      <c r="X37" s="3"/>
      <c r="Y37" s="3"/>
      <c r="Z37" s="3"/>
    </row>
    <row r="38" spans="1:26" ht="15.75" customHeight="1">
      <c r="A38" s="3"/>
      <c r="B38" s="12">
        <f>CEILING(V5*0.7, 2.5)</f>
        <v>52.5</v>
      </c>
      <c r="C38" s="13" t="s">
        <v>4</v>
      </c>
      <c r="D38" s="15">
        <f>CEILING(T5*0.9, 2.5)</f>
        <v>95</v>
      </c>
      <c r="E38" s="13" t="s">
        <v>4</v>
      </c>
      <c r="F38" s="21" t="s">
        <v>35</v>
      </c>
      <c r="G38" s="22"/>
      <c r="H38" s="3"/>
      <c r="I38" s="31" t="s">
        <v>15</v>
      </c>
      <c r="J38" s="20"/>
      <c r="K38" s="12">
        <f>CEILING(T5*0.75, 2.5)</f>
        <v>80</v>
      </c>
      <c r="L38" s="13" t="s">
        <v>4</v>
      </c>
      <c r="M38" s="21" t="s">
        <v>30</v>
      </c>
      <c r="N38" s="20"/>
      <c r="O38" s="3"/>
      <c r="P38" s="12">
        <f>CEILING(Z5*0.95, 2.5)</f>
        <v>152.5</v>
      </c>
      <c r="Q38" s="13" t="s">
        <v>4</v>
      </c>
      <c r="R38" s="12">
        <f>CEILING(T5*0.75, 2.5)</f>
        <v>80</v>
      </c>
      <c r="S38" s="13" t="s">
        <v>4</v>
      </c>
      <c r="T38" s="21" t="s">
        <v>34</v>
      </c>
      <c r="U38" s="20"/>
      <c r="V38" s="3"/>
      <c r="W38" s="3"/>
      <c r="X38" s="3"/>
      <c r="Y38" s="3"/>
      <c r="Z38" s="3"/>
    </row>
    <row r="39" spans="1:26" ht="15.75" customHeight="1">
      <c r="A39" s="3"/>
      <c r="B39" s="12">
        <f>CEILING(V5*0.8, 2.5)</f>
        <v>60</v>
      </c>
      <c r="C39" s="13" t="s">
        <v>4</v>
      </c>
      <c r="D39" s="15">
        <f>CEILING(T5*0.9, 2.5)</f>
        <v>95</v>
      </c>
      <c r="E39" s="13" t="s">
        <v>4</v>
      </c>
      <c r="F39" s="3"/>
      <c r="G39" s="3"/>
      <c r="H39" s="3"/>
      <c r="I39" s="12">
        <f>CEILING(V5*0.65, 2.5)</f>
        <v>47.5</v>
      </c>
      <c r="J39" s="13" t="s">
        <v>4</v>
      </c>
      <c r="K39" s="12">
        <f>CEILING(T5*0.85, 2.5)</f>
        <v>90</v>
      </c>
      <c r="L39" s="13" t="s">
        <v>4</v>
      </c>
      <c r="M39" s="21" t="s">
        <v>35</v>
      </c>
      <c r="N39" s="22"/>
      <c r="O39" s="3"/>
      <c r="P39" s="23" t="s">
        <v>15</v>
      </c>
      <c r="Q39" s="22"/>
      <c r="R39" s="12">
        <f>CEILING(T5*0.85, 2.5)</f>
        <v>90</v>
      </c>
      <c r="S39" s="13" t="s">
        <v>4</v>
      </c>
      <c r="T39" s="21" t="s">
        <v>30</v>
      </c>
      <c r="U39" s="20"/>
      <c r="V39" s="3"/>
      <c r="W39" s="3"/>
      <c r="X39" s="3"/>
      <c r="Y39" s="3"/>
      <c r="Z39" s="3"/>
    </row>
    <row r="40" spans="1:26" ht="15.75" customHeight="1">
      <c r="A40" s="3"/>
      <c r="B40" s="12">
        <f>CEILING(V5*0.9, 2.5)</f>
        <v>67.5</v>
      </c>
      <c r="C40" s="13" t="s">
        <v>4</v>
      </c>
      <c r="D40" s="15">
        <f>CEILING(T5*0.9, 2.5)</f>
        <v>95</v>
      </c>
      <c r="E40" s="13" t="s">
        <v>4</v>
      </c>
      <c r="F40" s="3"/>
      <c r="G40" s="3"/>
      <c r="H40" s="3"/>
      <c r="I40" s="12">
        <f>CEILING(V5*0.75, 2.5)</f>
        <v>55</v>
      </c>
      <c r="J40" s="13" t="s">
        <v>4</v>
      </c>
      <c r="K40" s="12">
        <f>CEILING(T5*0.85, 2.5)</f>
        <v>90</v>
      </c>
      <c r="L40" s="13" t="s">
        <v>4</v>
      </c>
      <c r="M40" s="3"/>
      <c r="N40" s="3"/>
      <c r="O40" s="3"/>
      <c r="P40" s="12">
        <f>CEILING(V5*0.75, 2.5)</f>
        <v>55</v>
      </c>
      <c r="Q40" s="13" t="s">
        <v>4</v>
      </c>
      <c r="R40" s="12">
        <f>CEILING(T5*0.95, 2.5)</f>
        <v>100</v>
      </c>
      <c r="S40" s="13" t="s">
        <v>4</v>
      </c>
      <c r="T40" s="21" t="s">
        <v>35</v>
      </c>
      <c r="U40" s="22"/>
      <c r="V40" s="3"/>
      <c r="W40" s="3"/>
      <c r="X40" s="3"/>
      <c r="Y40" s="3"/>
      <c r="Z40" s="3"/>
    </row>
    <row r="41" spans="1:26" ht="15.75" customHeight="1">
      <c r="A41" s="3"/>
      <c r="B41" s="12">
        <f>CEILING(V5*0.7, 2.5)</f>
        <v>52.5</v>
      </c>
      <c r="C41" s="13" t="s">
        <v>7</v>
      </c>
      <c r="D41" s="15">
        <f>CEILING(T5*0.9, 2.5)</f>
        <v>95</v>
      </c>
      <c r="E41" s="13" t="s">
        <v>4</v>
      </c>
      <c r="F41" s="3"/>
      <c r="G41" s="3"/>
      <c r="H41" s="3"/>
      <c r="I41" s="12">
        <f>CEILING(V5*0.85, 2.5)</f>
        <v>62.5</v>
      </c>
      <c r="J41" s="13" t="s">
        <v>4</v>
      </c>
      <c r="K41" s="12">
        <f>CEILING(T5*0.85, 2.5)</f>
        <v>90</v>
      </c>
      <c r="L41" s="13" t="s">
        <v>4</v>
      </c>
      <c r="M41" s="3"/>
      <c r="N41" s="3"/>
      <c r="O41" s="3"/>
      <c r="P41" s="12">
        <f>CEILING(V5*0.85, 2.5)</f>
        <v>62.5</v>
      </c>
      <c r="Q41" s="13" t="s">
        <v>4</v>
      </c>
      <c r="R41" s="12">
        <f>CEILING(T5*0.95, 2.5)</f>
        <v>100</v>
      </c>
      <c r="S41" s="13" t="s">
        <v>4</v>
      </c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21" t="s">
        <v>29</v>
      </c>
      <c r="C42" s="20"/>
      <c r="D42" s="15">
        <f>CEILING(T5*0.9, 2.5)</f>
        <v>95</v>
      </c>
      <c r="E42" s="13" t="s">
        <v>4</v>
      </c>
      <c r="F42" s="3"/>
      <c r="G42" s="3"/>
      <c r="H42" s="3"/>
      <c r="I42" s="12">
        <f>CEILING(V5*0.65, 2.5)</f>
        <v>47.5</v>
      </c>
      <c r="J42" s="13" t="s">
        <v>7</v>
      </c>
      <c r="K42" s="12">
        <f>CEILING(T5*0.85, 2.5)</f>
        <v>90</v>
      </c>
      <c r="L42" s="13" t="s">
        <v>4</v>
      </c>
      <c r="M42" s="3"/>
      <c r="N42" s="3"/>
      <c r="O42" s="3"/>
      <c r="P42" s="12">
        <f>CEILING(V5*0.95, 2.5)</f>
        <v>70</v>
      </c>
      <c r="Q42" s="13" t="s">
        <v>4</v>
      </c>
      <c r="R42" s="12">
        <f>CEILING(T5*0.95, 2.5)</f>
        <v>100</v>
      </c>
      <c r="S42" s="13" t="s">
        <v>4</v>
      </c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21" t="s">
        <v>30</v>
      </c>
      <c r="C43" s="20"/>
      <c r="D43" s="21" t="s">
        <v>32</v>
      </c>
      <c r="E43" s="20"/>
      <c r="F43" s="3"/>
      <c r="G43" s="3"/>
      <c r="H43" s="3"/>
      <c r="I43" s="21" t="s">
        <v>29</v>
      </c>
      <c r="J43" s="20"/>
      <c r="K43" s="12">
        <f>CEILING(T5*0.85, 2.5)</f>
        <v>90</v>
      </c>
      <c r="L43" s="13" t="s">
        <v>4</v>
      </c>
      <c r="M43" s="3"/>
      <c r="N43" s="3"/>
      <c r="O43" s="3"/>
      <c r="P43" s="12">
        <f>CEILING(V5*0.75, 2.5)</f>
        <v>55</v>
      </c>
      <c r="Q43" s="13" t="s">
        <v>7</v>
      </c>
      <c r="R43" s="12">
        <f>CEILING(T5*0.95, 2.5)</f>
        <v>100</v>
      </c>
      <c r="S43" s="13" t="s">
        <v>4</v>
      </c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21" t="s">
        <v>31</v>
      </c>
      <c r="C44" s="22"/>
      <c r="D44" s="21" t="s">
        <v>33</v>
      </c>
      <c r="E44" s="20"/>
      <c r="F44" s="3"/>
      <c r="G44" s="3"/>
      <c r="H44" s="3"/>
      <c r="I44" s="21" t="s">
        <v>30</v>
      </c>
      <c r="J44" s="20"/>
      <c r="K44" s="21" t="s">
        <v>32</v>
      </c>
      <c r="L44" s="20"/>
      <c r="M44" s="3"/>
      <c r="N44" s="3"/>
      <c r="O44" s="3"/>
      <c r="P44" s="21" t="s">
        <v>29</v>
      </c>
      <c r="Q44" s="20"/>
      <c r="R44" s="12">
        <f>CEILING(T5*0.95, 2.5)</f>
        <v>100</v>
      </c>
      <c r="S44" s="13" t="s">
        <v>4</v>
      </c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21" t="s">
        <v>31</v>
      </c>
      <c r="J45" s="22"/>
      <c r="K45" s="21" t="s">
        <v>33</v>
      </c>
      <c r="L45" s="20"/>
      <c r="M45" s="3"/>
      <c r="N45" s="3"/>
      <c r="O45" s="3"/>
      <c r="P45" s="21" t="s">
        <v>30</v>
      </c>
      <c r="Q45" s="20"/>
      <c r="R45" s="21" t="s">
        <v>32</v>
      </c>
      <c r="S45" s="20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21" t="s">
        <v>31</v>
      </c>
      <c r="Q46" s="22"/>
      <c r="R46" s="21" t="s">
        <v>33</v>
      </c>
      <c r="S46" s="20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9">
    <mergeCell ref="D44:E44"/>
    <mergeCell ref="B44:C44"/>
    <mergeCell ref="B42:C42"/>
    <mergeCell ref="B43:C43"/>
    <mergeCell ref="D43:E43"/>
    <mergeCell ref="I45:J45"/>
    <mergeCell ref="K45:L45"/>
    <mergeCell ref="F38:G38"/>
    <mergeCell ref="I38:J38"/>
    <mergeCell ref="I44:J44"/>
    <mergeCell ref="I43:J43"/>
    <mergeCell ref="P45:Q45"/>
    <mergeCell ref="R45:S45"/>
    <mergeCell ref="R46:S46"/>
    <mergeCell ref="P46:Q46"/>
    <mergeCell ref="M38:N38"/>
    <mergeCell ref="P44:Q44"/>
    <mergeCell ref="K44:L44"/>
    <mergeCell ref="B23:C23"/>
    <mergeCell ref="B24:C24"/>
    <mergeCell ref="D28:E28"/>
    <mergeCell ref="F34:G34"/>
    <mergeCell ref="D35:E35"/>
    <mergeCell ref="B37:C37"/>
    <mergeCell ref="B28:C28"/>
    <mergeCell ref="B29:C29"/>
    <mergeCell ref="B27:C27"/>
    <mergeCell ref="F29:G29"/>
    <mergeCell ref="F28:G28"/>
    <mergeCell ref="F36:G36"/>
    <mergeCell ref="F37:G37"/>
    <mergeCell ref="Y4:Y5"/>
    <mergeCell ref="W4:W5"/>
    <mergeCell ref="M10:N10"/>
    <mergeCell ref="P10:Q10"/>
    <mergeCell ref="P9:Q9"/>
    <mergeCell ref="P11:Q11"/>
    <mergeCell ref="R11:S11"/>
    <mergeCell ref="R10:S10"/>
    <mergeCell ref="D29:E29"/>
    <mergeCell ref="D23:E23"/>
    <mergeCell ref="D24:E24"/>
    <mergeCell ref="I24:J24"/>
    <mergeCell ref="I23:J23"/>
    <mergeCell ref="K24:L24"/>
    <mergeCell ref="I25:J25"/>
    <mergeCell ref="I29:J29"/>
    <mergeCell ref="I28:J28"/>
    <mergeCell ref="K29:L29"/>
    <mergeCell ref="K25:L25"/>
    <mergeCell ref="R31:S31"/>
    <mergeCell ref="R30:S30"/>
    <mergeCell ref="T36:U36"/>
    <mergeCell ref="R37:S37"/>
    <mergeCell ref="P30:Q30"/>
    <mergeCell ref="P31:Q31"/>
    <mergeCell ref="F9:G9"/>
    <mergeCell ref="P25:Q25"/>
    <mergeCell ref="P29:Q29"/>
    <mergeCell ref="M29:N29"/>
    <mergeCell ref="P26:Q26"/>
    <mergeCell ref="M15:N15"/>
    <mergeCell ref="M19:N19"/>
    <mergeCell ref="P24:Q24"/>
    <mergeCell ref="P19:Q19"/>
    <mergeCell ref="T10:U10"/>
    <mergeCell ref="T11:U11"/>
    <mergeCell ref="K36:L36"/>
    <mergeCell ref="I30:J30"/>
    <mergeCell ref="K30:L30"/>
    <mergeCell ref="M37:N37"/>
    <mergeCell ref="T38:U38"/>
    <mergeCell ref="M35:N35"/>
    <mergeCell ref="M30:N30"/>
    <mergeCell ref="B7:C7"/>
    <mergeCell ref="C4:C5"/>
    <mergeCell ref="F8:G8"/>
    <mergeCell ref="B8:C8"/>
    <mergeCell ref="B9:C9"/>
    <mergeCell ref="D8:E8"/>
    <mergeCell ref="D9:E9"/>
    <mergeCell ref="K16:L16"/>
    <mergeCell ref="M17:N17"/>
    <mergeCell ref="M9:N9"/>
    <mergeCell ref="K9:L9"/>
    <mergeCell ref="I10:J10"/>
    <mergeCell ref="I18:J18"/>
    <mergeCell ref="T31:U31"/>
    <mergeCell ref="T30:U30"/>
    <mergeCell ref="G4:G5"/>
    <mergeCell ref="E4:E5"/>
    <mergeCell ref="R25:S25"/>
    <mergeCell ref="R17:S17"/>
    <mergeCell ref="M18:N18"/>
    <mergeCell ref="R26:S26"/>
    <mergeCell ref="A1:Q1"/>
    <mergeCell ref="B2:E2"/>
    <mergeCell ref="I8:J8"/>
    <mergeCell ref="M39:N39"/>
    <mergeCell ref="P39:Q39"/>
    <mergeCell ref="T40:U40"/>
    <mergeCell ref="T39:U39"/>
    <mergeCell ref="T19:U19"/>
    <mergeCell ref="T20:U20"/>
    <mergeCell ref="S4:S5"/>
    <mergeCell ref="U4:U5"/>
    <mergeCell ref="T18:U18"/>
    <mergeCell ref="T16:U16"/>
    <mergeCell ref="D15:E15"/>
    <mergeCell ref="F14:G14"/>
    <mergeCell ref="F17:G17"/>
    <mergeCell ref="B17:C17"/>
    <mergeCell ref="F16:G16"/>
    <mergeCell ref="F18:G18"/>
    <mergeCell ref="B22:C22"/>
    <mergeCell ref="I9:J9"/>
    <mergeCell ref="I4:I5"/>
    <mergeCell ref="L4:P4"/>
    <mergeCell ref="K10:L10"/>
  </mergeCells>
  <hyperlinks>
    <hyperlink ref="A1" r:id="rId1" xr:uid="{AD616099-ACC7-4ED7-9A7B-E55C046C83B0}"/>
  </hyperlinks>
  <pageMargins left="0.7" right="0.7" top="0.75" bottom="0.75" header="0" footer="0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Building The Monolith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</cp:lastModifiedBy>
  <dcterms:modified xsi:type="dcterms:W3CDTF">2020-11-29T17:26:59Z</dcterms:modified>
</cp:coreProperties>
</file>