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binary" PartName="/xl/commentsmeta4"/>
  <Override ContentType="application/binary" PartName="/xl/commentsmeta2"/>
  <Override ContentType="application/binary" PartName="/xl/metadata"/>
  <Override ContentType="application/binary" PartName="/xl/commentsmeta3"/>
  <Override ContentType="application/binary" PartName="/xl/commentsmeta0"/>
  <Override ContentType="application/binary" PartName="/xl/commentsmeta1"/>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5.xml"/>
  <Override ContentType="application/vnd.openxmlformats-officedocument.spreadsheetml.comments+xml" PartName="/xl/comments1.xml"/>
  <Override ContentType="application/vnd.openxmlformats-officedocument.spreadsheetml.comments+xml" PartName="/xl/comments4.xml"/>
  <Override ContentType="application/vnd.openxmlformats-officedocument.spreadsheetml.comments+xml" PartName="/xl/comments3.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rograma Original" sheetId="1" r:id="rId4"/>
    <sheet state="visible" name="Onus Wunsler Program" sheetId="2" r:id="rId5"/>
    <sheet state="visible" name="Practical Programming Novice Pr" sheetId="3" r:id="rId6"/>
    <sheet state="visible" name="Wichita Falls Novice Program" sheetId="4" r:id="rId7"/>
    <sheet state="visible" name="Advanced Novice Program" sheetId="5" r:id="rId8"/>
    <sheet state="visible" name="PWS, PP" sheetId="6" r:id="rId9"/>
    <sheet state="visible" name="PWS, WF" sheetId="7" r:id="rId10"/>
  </sheets>
  <definedNames/>
  <calcPr/>
  <extLst>
    <ext uri="GoogleSheetsCustomDataVersion1">
      <go:sheetsCustomData xmlns:go="http://customooxmlschemas.google.com/" r:id="rId11" roundtripDataSignature="AMtx7mgfYbYQQ1lpVUgfCVz4gq/KMwzNDQ=="/>
    </ext>
  </extLst>
</workbook>
</file>

<file path=xl/comments1.xml><?xml version="1.0" encoding="utf-8"?>
<comments xmlns:r="http://schemas.openxmlformats.org/officeDocument/2006/relationships" xmlns="http://schemas.openxmlformats.org/spreadsheetml/2006/main">
  <authors>
    <author/>
  </authors>
  <commentList>
    <comment authorId="0" ref="F20">
      <text>
        <t xml:space="preserve">======
ID#AAAAKS7Re3A
    (2020-09-22 20:56:44)
Smallest weight increment</t>
      </text>
    </comment>
    <comment authorId="0" ref="J21">
      <text>
        <t xml:space="preserve">======
ID#AAAAKS7Re2g
    (2020-09-22 20:56:44)
% of weight to reset/backtrack.</t>
      </text>
    </comment>
    <comment authorId="0" ref="H21">
      <text>
        <t xml:space="preserve">======
ID#AAAAKS7Re2E
    (2020-09-22 20:56:44)
Estimated/Actual 5 Rep Max</t>
      </text>
    </comment>
    <comment authorId="0" ref="I21">
      <text>
        <t xml:space="preserve">======
ID#AAAAKS7Re1o
    (2020-09-22 20:56:44)
# of lbs to increase from workout-to-workout</t>
      </text>
    </comment>
    <comment authorId="0" ref="F21">
      <text>
        <t xml:space="preserve">======
ID#AAAAKS7Re1k
    (2020-09-22 20:56:44)
# of Reps used for Testing/Starting weight, default is 5</t>
      </text>
    </comment>
    <comment authorId="0" ref="E21">
      <text>
        <t xml:space="preserve">======
ID#AAAAKS7Re1E
    (2020-09-22 20:56:44)
Test/Starting weight, default is weight used for first workout</t>
      </text>
    </comment>
    <comment authorId="0" ref="G21">
      <text>
        <t xml:space="preserve">======
ID#AAAAKS7Re08
    (2020-09-22 20:56:44)
Estimated/Actual 1 Rep Max</t>
      </text>
    </comment>
  </commentList>
  <extLst>
    <ext uri="GoogleSheetsCustomDataVersion1">
      <go:sheetsCustomData xmlns:go="http://customooxmlschemas.google.com/" r:id="rId1" roundtripDataSignature="AMtx7mgVav+o2qb2LeDdKt8I9jO0itmRsQ=="/>
    </ext>
  </extLst>
</comments>
</file>

<file path=xl/comments2.xml><?xml version="1.0" encoding="utf-8"?>
<comments xmlns:r="http://schemas.openxmlformats.org/officeDocument/2006/relationships" xmlns="http://schemas.openxmlformats.org/spreadsheetml/2006/main">
  <authors>
    <author/>
  </authors>
  <commentList>
    <comment authorId="0" ref="E20">
      <text>
        <t xml:space="preserve">======
ID#AAAAKS7Re3w
    (2020-09-22 20:56:44)
Test/Starting weight, default is weight used for first workout</t>
      </text>
    </comment>
    <comment authorId="0" ref="B66">
      <text>
        <t xml:space="preserve">======
ID#AAAAKS7Re3g
    (2020-09-22 20:56:44)
Unweighted if progressing toward GHR's, weighted if not</t>
      </text>
    </comment>
    <comment authorId="0" ref="I20">
      <text>
        <t xml:space="preserve">======
ID#AAAAKS7Re3c
    (2020-09-22 20:56:44)
# of lbs to increase each lift from workout-to-workout</t>
      </text>
    </comment>
    <comment authorId="0" ref="D69">
      <text>
        <t xml:space="preserve">======
ID#AAAAKS7Re3Y
    (2020-09-22 20:56:44)
Add weight once completing more than 15 reps</t>
      </text>
    </comment>
    <comment authorId="0" ref="J20">
      <text>
        <t xml:space="preserve">======
ID#AAAAKS7Re3E
    (2020-09-22 20:56:44)
% of weight to reset/backtrack.  5-15% is common</t>
      </text>
    </comment>
    <comment authorId="0" ref="H20">
      <text>
        <t xml:space="preserve">======
ID#AAAAKS7Re3M
    (2020-09-22 20:56:44)
Estimated/Actual 5 Rep Max</t>
      </text>
    </comment>
    <comment authorId="0" ref="F20">
      <text>
        <t xml:space="preserve">======
ID#AAAAKS7Re28
    (2020-09-22 20:56:44)
# of reps completed in your most recent max</t>
      </text>
    </comment>
    <comment authorId="0" ref="G20">
      <text>
        <t xml:space="preserve">======
ID#AAAAKS7Re24
    (2020-09-22 20:56:44)
Estimated/Actual 1 Rep Max</t>
      </text>
    </comment>
    <comment authorId="0" ref="F19">
      <text>
        <t xml:space="preserve">======
ID#AAAAKS7Re2s
    (2020-09-22 20:56:44)
Smallest weight increment</t>
      </text>
    </comment>
    <comment authorId="0" ref="B67">
      <text>
        <t xml:space="preserve">======
ID#AAAAKS7Re1Y
    (2020-09-22 20:56:44)
Unweighted if progressing toward GHR's, weighted if not</t>
      </text>
    </comment>
    <comment authorId="0" ref="D66">
      <text>
        <t xml:space="preserve">======
ID#AAAAKS7Re1Q
    (2020-09-22 20:56:44)
Unweighted if progressing toward GHR's, weighted if not</t>
      </text>
    </comment>
  </commentList>
  <extLst>
    <ext uri="GoogleSheetsCustomDataVersion1">
      <go:sheetsCustomData xmlns:go="http://customooxmlschemas.google.com/" r:id="rId1" roundtripDataSignature="AMtx7mgeXhJvZ9ODcRCBDemCoWF+rQ3N/g=="/>
    </ext>
  </extLst>
</comments>
</file>

<file path=xl/comments3.xml><?xml version="1.0" encoding="utf-8"?>
<comments xmlns:r="http://schemas.openxmlformats.org/officeDocument/2006/relationships" xmlns="http://schemas.openxmlformats.org/spreadsheetml/2006/main">
  <authors>
    <author/>
  </authors>
  <commentList>
    <comment authorId="0" ref="F19">
      <text>
        <t xml:space="preserve">======
ID#AAAAKS7Re3s
    (2020-09-22 20:56:44)
Smallest weight increment</t>
      </text>
    </comment>
    <comment authorId="0" ref="I20">
      <text>
        <t xml:space="preserve">======
ID#AAAAKS7Re2o
    (2020-09-22 20:56:44)
# of lbs to increase each lift from workout-to-workout</t>
      </text>
    </comment>
    <comment authorId="0" ref="G20">
      <text>
        <t xml:space="preserve">======
ID#AAAAKS7Re2k
    (2020-09-22 20:56:44)
Estimated/Actual 1 Rep Max</t>
      </text>
    </comment>
    <comment authorId="0" ref="J20">
      <text>
        <t xml:space="preserve">======
ID#AAAAKS7Re14
    (2020-09-22 20:56:44)
% of weight to reset/backtrack.  5-15% is common</t>
      </text>
    </comment>
    <comment authorId="0" ref="H20">
      <text>
        <t xml:space="preserve">======
ID#AAAAKS7Re1w
    (2020-09-22 20:56:44)
Estimated/Actual 5 Rep Max</t>
      </text>
    </comment>
    <comment authorId="0" ref="E20">
      <text>
        <t xml:space="preserve">======
ID#AAAAKS7Re1M
    (2020-09-22 20:56:44)
Test/Starting weight, default is weight used for first workout</t>
      </text>
    </comment>
    <comment authorId="0" ref="D46">
      <text>
        <t xml:space="preserve">======
ID#AAAAKS7Re1I
    (2020-09-22 20:56:44)
Add weight once completing more than 15 reps</t>
      </text>
    </comment>
    <comment authorId="0" ref="D96">
      <text>
        <t xml:space="preserve">======
ID#AAAAKS7Re0o
    (2020-09-22 20:56:44)
Add weight once completing more than 15 reps</t>
      </text>
    </comment>
    <comment authorId="0" ref="F20">
      <text>
        <t xml:space="preserve">======
ID#AAAAKS7Re0k
    (2020-09-22 20:56:44)
# of reps completed in your most recent max</t>
      </text>
    </comment>
  </commentList>
  <extLst>
    <ext uri="GoogleSheetsCustomDataVersion1">
      <go:sheetsCustomData xmlns:go="http://customooxmlschemas.google.com/" r:id="rId1" roundtripDataSignature="AMtx7mh2Xxmurqdxvfx0HC8C3kfG8sh4zA=="/>
    </ext>
  </extLst>
</comments>
</file>

<file path=xl/comments4.xml><?xml version="1.0" encoding="utf-8"?>
<comments xmlns:r="http://schemas.openxmlformats.org/officeDocument/2006/relationships" xmlns="http://schemas.openxmlformats.org/spreadsheetml/2006/main">
  <authors>
    <author/>
  </authors>
  <commentList>
    <comment authorId="0" ref="D103">
      <text>
        <t xml:space="preserve">======
ID#AAAAKS7Re3U
    (2020-09-22 20:56:44)
Add weight once completing more than 15 reps</t>
      </text>
    </comment>
    <comment authorId="0" ref="J20">
      <text>
        <t xml:space="preserve">======
ID#AAAAKS7Re3Q
    (2020-09-22 20:56:44)
% of weight to reset/backtrack.  5-15% is common</t>
      </text>
    </comment>
    <comment authorId="0" ref="I20">
      <text>
        <t xml:space="preserve">======
ID#AAAAKS7Re2w
    (2020-09-22 20:56:44)
# of lbs to increase each lift from workout-to-workout</t>
      </text>
    </comment>
    <comment authorId="0" ref="F20">
      <text>
        <t xml:space="preserve">======
ID#AAAAKS7Re20
    (2020-09-22 20:56:44)
# of reps completed in your most recent max</t>
      </text>
    </comment>
    <comment authorId="0" ref="D47">
      <text>
        <t xml:space="preserve">======
ID#AAAAKS7Re2A
    (2020-09-22 20:56:44)
Add weight once completing more than 15 reps</t>
      </text>
    </comment>
    <comment authorId="0" ref="E20">
      <text>
        <t xml:space="preserve">======
ID#AAAAKS7Re10
    (2020-09-22 20:56:44)
Test/Starting weight, default is weight used for first workout</t>
      </text>
    </comment>
    <comment authorId="0" ref="F19">
      <text>
        <t xml:space="preserve">======
ID#AAAAKS7Re18
    (2020-09-22 20:56:44)
Smallest weight increment</t>
      </text>
    </comment>
    <comment authorId="0" ref="G20">
      <text>
        <t xml:space="preserve">======
ID#AAAAKS7Re1U
    (2020-09-22 20:56:44)
Estimated/Actual 1 Rep Max</t>
      </text>
    </comment>
    <comment authorId="0" ref="H20">
      <text>
        <t xml:space="preserve">======
ID#AAAAKS7Re0c
    (2020-09-22 20:56:44)
Estimated/Actual 5 Rep Max</t>
      </text>
    </comment>
  </commentList>
  <extLst>
    <ext uri="GoogleSheetsCustomDataVersion1">
      <go:sheetsCustomData xmlns:go="http://customooxmlschemas.google.com/" r:id="rId1" roundtripDataSignature="AMtx7mjy7OkxDd3y4sg8Do9UfarrkFHg5Q=="/>
    </ext>
  </extLst>
</comments>
</file>

<file path=xl/comments5.xml><?xml version="1.0" encoding="utf-8"?>
<comments xmlns:r="http://schemas.openxmlformats.org/officeDocument/2006/relationships" xmlns="http://schemas.openxmlformats.org/spreadsheetml/2006/main">
  <authors>
    <author/>
  </authors>
  <commentList>
    <comment authorId="0" ref="E48">
      <text>
        <t xml:space="preserve">======
ID#AAAAKS7Re30
    (2020-09-22 20:56:44)
Weight added so failure occurs at 5-7 reps</t>
      </text>
    </comment>
    <comment authorId="0" ref="H104">
      <text>
        <t xml:space="preserve">======
ID#AAAAKS7Re3o
    (2020-09-22 20:56:44)
Weight added so failure occurs at 5-7 reps</t>
      </text>
    </comment>
    <comment authorId="0" ref="F19">
      <text>
        <t xml:space="preserve">======
ID#AAAAKS7Re3k
    (2020-09-22 20:56:44)
Smallest weight increment</t>
      </text>
    </comment>
    <comment authorId="0" ref="O48">
      <text>
        <t xml:space="preserve">======
ID#AAAAKS7Re3I
    (2020-09-22 20:56:44)
Weight added so failure occurs at 5-7 reps</t>
      </text>
    </comment>
    <comment authorId="0" ref="J20">
      <text>
        <t xml:space="preserve">======
ID#AAAAKS7Re2U
    (2020-09-22 20:56:44)
% of weight to reset/backtrack.  5-15% is common</t>
      </text>
    </comment>
    <comment authorId="0" ref="G48">
      <text>
        <t xml:space="preserve">======
ID#AAAAKS7Re2Y
    (2020-09-22 20:56:44)
Weight added so failure occurs at 5-7 reps</t>
      </text>
    </comment>
    <comment authorId="0" ref="P104">
      <text>
        <t xml:space="preserve">======
ID#AAAAKS7Re2c
    (2020-09-22 20:56:44)
Weight added so failure occurs at 5-7 reps</t>
      </text>
    </comment>
    <comment authorId="0" ref="K48">
      <text>
        <t xml:space="preserve">======
ID#AAAAKS7Re2Q
    (2020-09-22 20:56:44)
Weight added so failure occurs at 5-7 reps</t>
      </text>
    </comment>
    <comment authorId="0" ref="N104">
      <text>
        <t xml:space="preserve">======
ID#AAAAKS7Re2M
    (2020-09-22 20:56:44)
Weight added so failure occurs at 5-7 reps</t>
      </text>
    </comment>
    <comment authorId="0" ref="I48">
      <text>
        <t xml:space="preserve">======
ID#AAAAKS7Re2I
    (2020-09-22 20:56:44)
Weight added so failure occurs at 5-7 reps</t>
      </text>
    </comment>
    <comment authorId="0" ref="J104">
      <text>
        <t xml:space="preserve">======
ID#AAAAKS7Re1s
    (2020-09-22 20:56:44)
Weight added so failure occurs at 5-7 reps</t>
      </text>
    </comment>
    <comment authorId="0" ref="H20">
      <text>
        <t xml:space="preserve">======
ID#AAAAKS7Re1g
    (2020-09-22 20:56:44)
Estimated/Actual 5 Rep Max</t>
      </text>
    </comment>
    <comment authorId="0" ref="F20">
      <text>
        <t xml:space="preserve">======
ID#AAAAKS7Re1c
    (2020-09-22 20:56:44)
# of reps completed in your most recent max</t>
      </text>
    </comment>
    <comment authorId="0" ref="I20">
      <text>
        <t xml:space="preserve">======
ID#AAAAKS7Re1A
    (2020-09-22 20:56:44)
# of lbs to increase each lift from workout-to-workout</t>
      </text>
    </comment>
    <comment authorId="0" ref="E20">
      <text>
        <t xml:space="preserve">======
ID#AAAAKS7Re04
    (2020-09-22 20:56:44)
Current/Previous  max in .lbs</t>
      </text>
    </comment>
    <comment authorId="0" ref="L104">
      <text>
        <t xml:space="preserve">======
ID#AAAAKS7Re00
    (2020-09-22 20:56:44)
Weight added so failure occurs at 5-7 reps</t>
      </text>
    </comment>
    <comment authorId="0" ref="M48">
      <text>
        <t xml:space="preserve">======
ID#AAAAKS7Re0s
    (2020-09-22 20:56:44)
Weight added so failure occurs at 5-7 reps</t>
      </text>
    </comment>
    <comment authorId="0" ref="F104">
      <text>
        <t xml:space="preserve">======
ID#AAAAKS7Re0w
    (2020-09-22 20:56:44)
Weight added so failure occurs at 5-7 reps</t>
      </text>
    </comment>
    <comment authorId="0" ref="G20">
      <text>
        <t xml:space="preserve">======
ID#AAAAKS7Re0g
    (2020-09-22 20:56:44)
Estimated/Actual 1 Rep Max</t>
      </text>
    </comment>
  </commentList>
  <extLst>
    <ext uri="GoogleSheetsCustomDataVersion1">
      <go:sheetsCustomData xmlns:go="http://customooxmlschemas.google.com/" r:id="rId1" roundtripDataSignature="AMtx7mjSQ23PJuD1W5JPTEpyQ3NJmPdGJg=="/>
    </ext>
  </extLst>
</comments>
</file>

<file path=xl/sharedStrings.xml><?xml version="1.0" encoding="utf-8"?>
<sst xmlns="http://schemas.openxmlformats.org/spreadsheetml/2006/main" count="814" uniqueCount="113">
  <si>
    <t>BIBLIOTECADERUTINAS.COM</t>
  </si>
  <si>
    <t>Mark Rippetoe's Starting Strength</t>
  </si>
  <si>
    <t>En las pestañas siguientes encontrareis variaciones del entrenamiento original en Inglés pero que siguen el mismo esquema</t>
  </si>
  <si>
    <t>Programa Original para Novatos</t>
  </si>
  <si>
    <r>
      <t xml:space="preserve">Esta es la calculadora de Starting Strength de Mark Rippetoe. </t>
    </r>
    <r>
      <rPr>
        <b/>
      </rPr>
      <t>Sólo edita las celdas en amarillo</t>
    </r>
    <r>
      <t xml:space="preserve">.  La primera columna, "Peso de prueba", es donde se ingresará el peso inicial. La columna de "Reps", normalmente puede mantenerse en "5" Reps para cada ejercicio. La columna "Incremento de kg" es la cantidad que deseas aumentar en cada levantamiento por ejercicio. Si no estás seguro, no toques ese campo.  La columna "% para reiniciar" es la distancia desde la que deseas comenzar antes de alcanzar tus máximos anteriores y sólo debe usarse si está comenzando con un máximo anteriormente ya alcanzado con esta rutina, es común reiniciar con un 5-15% en ese caso.  El campo "Incremento más pequeño" es el incremento de peso más pequeño que se puede añadir a la barra (normalmente 5, o menos si cuentas con discos fraccionales).  Los entrenamientos se leen por columna y la rotación es A/B/A/B.  ¡Buena suerte y FUERZA!  </t>
    </r>
  </si>
  <si>
    <t>Incremento más pequeño</t>
  </si>
  <si>
    <t>Peso de prueba</t>
  </si>
  <si>
    <t>Reps (&lt;12)</t>
  </si>
  <si>
    <t>1RM</t>
  </si>
  <si>
    <t>5RM</t>
  </si>
  <si>
    <t>Incremento de kg</t>
  </si>
  <si>
    <t>% para reiniciar</t>
  </si>
  <si>
    <t>Sentadilla</t>
  </si>
  <si>
    <t>Press de banca</t>
  </si>
  <si>
    <t>Peso muerto</t>
  </si>
  <si>
    <t>Press militar</t>
  </si>
  <si>
    <t>Arrancada</t>
  </si>
  <si>
    <t>Entrenamiento A</t>
  </si>
  <si>
    <t>Sets x Reps</t>
  </si>
  <si>
    <t>Session #1</t>
  </si>
  <si>
    <t>Session #3</t>
  </si>
  <si>
    <t>Session #5</t>
  </si>
  <si>
    <t>Session #7</t>
  </si>
  <si>
    <t>Session #9</t>
  </si>
  <si>
    <t>Session #11</t>
  </si>
  <si>
    <t>Session #13</t>
  </si>
  <si>
    <t>Session #15</t>
  </si>
  <si>
    <t>Session #17</t>
  </si>
  <si>
    <t>Session #19</t>
  </si>
  <si>
    <t>Session #21</t>
  </si>
  <si>
    <t>Session #23</t>
  </si>
  <si>
    <t>Calentamiento</t>
  </si>
  <si>
    <t>2x5</t>
  </si>
  <si>
    <t>1x5</t>
  </si>
  <si>
    <t>1x3</t>
  </si>
  <si>
    <t>1x2</t>
  </si>
  <si>
    <t>Trabajo efectivo</t>
  </si>
  <si>
    <t>3x5</t>
  </si>
  <si>
    <t>Entrenamiento B</t>
  </si>
  <si>
    <t>Session #2</t>
  </si>
  <si>
    <t>Session #4</t>
  </si>
  <si>
    <t>Session #6</t>
  </si>
  <si>
    <t>Session #8</t>
  </si>
  <si>
    <t>Session #10</t>
  </si>
  <si>
    <t>Session #12</t>
  </si>
  <si>
    <t>Session #14</t>
  </si>
  <si>
    <t>Session #16</t>
  </si>
  <si>
    <t>Session #18</t>
  </si>
  <si>
    <t>Session #20</t>
  </si>
  <si>
    <t>Session #22</t>
  </si>
  <si>
    <t>Session #24</t>
  </si>
  <si>
    <t>5x3</t>
  </si>
  <si>
    <t>Onus Wunsler Program</t>
  </si>
  <si>
    <t>This is Mark Rippetoe's Starting Strength Logbook Calculator.  This was designed as a supplement to the Starting Strength Program and is not affiliated with the book Starting Strength nor Mark Rippetoe.  Only edit the cells in yellow.  The first column, “Test Weight,” is where you will enter your starting weight (or your previous rep maxes).  The “Reps,” column can usually be kept at “5” Reps for each exercise.  The “lb Increase,” column is the amount (in lbs.) that you would like to increase each lift per workout.  Click here for recommended increases.  If you are unsure, leave this field alone.  The “% to Reset,” column is how far back you'd like to begin before hitting your former maxes and need only be used if you are beginning with a former rep max or are resetting a lift.  It is common to reset 5-15% in that case.  The “Smallest Weight,” field is the smallest weight increment that can be added to the barbell (usually 5, or less if microloading).  Workouts are read by column and the rotation is A/B/A/B.  Good luck and GET STRONG DAMMIT!   ~ Bango/Jgood</t>
  </si>
  <si>
    <t>Smallest Weight Increment:</t>
  </si>
  <si>
    <t>Test Weight</t>
  </si>
  <si>
    <t>Lb Increase</t>
  </si>
  <si>
    <t>% to Reset</t>
  </si>
  <si>
    <t>Squat</t>
  </si>
  <si>
    <t>Bench Press</t>
  </si>
  <si>
    <t>Press</t>
  </si>
  <si>
    <t>Deadlift</t>
  </si>
  <si>
    <t>Power Clean</t>
  </si>
  <si>
    <t>Workout A</t>
  </si>
  <si>
    <t>warmup</t>
  </si>
  <si>
    <t>working sets</t>
  </si>
  <si>
    <t xml:space="preserve"> </t>
  </si>
  <si>
    <t>working set</t>
  </si>
  <si>
    <t>Workout B</t>
  </si>
  <si>
    <t>Back Extensions</t>
  </si>
  <si>
    <t>3-5x10</t>
  </si>
  <si>
    <t>(or Glute Ham Raises)</t>
  </si>
  <si>
    <t>Chin-Ups</t>
  </si>
  <si>
    <t>3 sets to failure</t>
  </si>
  <si>
    <t>1st Set</t>
  </si>
  <si>
    <t>2nd Set</t>
  </si>
  <si>
    <t>3rd Set</t>
  </si>
  <si>
    <t>Practical Programming Novice Program</t>
  </si>
  <si>
    <t>This is Mark Rippetoe's Starting Strength Logbook Calculator.  This was designed as a supplement to the Starting Strength Program and is not affiliated with the book Starting Strength nor Mark Rippetoe.  Only edit the cells in yellow.  The first column, “Test Weight,” is where you will enter your starting weight (or your previous rep maxes).  The “Reps,” column can usually be kept at “5” Reps for each exercise.  The “lb Increase,” column is the amount (in lbs.) that you would like to increase each lift per workout.  Click here for recommended increases.  If you are unsure, leave this field alone.  The “% to Reset,” column is how far back you'd like to begin before hitting your former maxes and need only be used if you are beginning with a former rep max or are resetting a lift.  It is common to reset 5-15% in that case.  The “Smallest Weight,” field is the smallest weight increment that can be added to the barbell (usually 5, or less if microloading).  Workouts are read by column and the rotation is Mon/Wed/Fri.  Good luck and GET STRONG DAMMIT!   ~ Bango/Jgood</t>
  </si>
  <si>
    <t>Monday</t>
  </si>
  <si>
    <t>Session #25</t>
  </si>
  <si>
    <t>Session #28</t>
  </si>
  <si>
    <t>Session #31</t>
  </si>
  <si>
    <t>Session #34</t>
  </si>
  <si>
    <t>Wednesday</t>
  </si>
  <si>
    <t>Session #26</t>
  </si>
  <si>
    <t>Session #29</t>
  </si>
  <si>
    <t>Session #32</t>
  </si>
  <si>
    <t>Session #35</t>
  </si>
  <si>
    <t>Friday</t>
  </si>
  <si>
    <t>Session #27</t>
  </si>
  <si>
    <t>Session #30</t>
  </si>
  <si>
    <t>Session #33</t>
  </si>
  <si>
    <t>Session #36</t>
  </si>
  <si>
    <t>Pull-Ups</t>
  </si>
  <si>
    <t>Wichita Falls Novice Program</t>
  </si>
  <si>
    <t>Advanced Novice Program</t>
  </si>
  <si>
    <t>Current Max</t>
  </si>
  <si>
    <t>Front Squat</t>
  </si>
  <si>
    <t>Weighted</t>
  </si>
  <si>
    <t>Unweighted</t>
  </si>
  <si>
    <t>M</t>
  </si>
  <si>
    <t>W</t>
  </si>
  <si>
    <t>F</t>
  </si>
  <si>
    <t>SxR</t>
  </si>
  <si>
    <t>Squats</t>
  </si>
  <si>
    <t>Bench</t>
  </si>
  <si>
    <t>Chinup</t>
  </si>
  <si>
    <t>1st</t>
  </si>
  <si>
    <t>2nd</t>
  </si>
  <si>
    <t>3rd</t>
  </si>
  <si>
    <t>Pullup</t>
  </si>
  <si>
    <t>Plates/Side</t>
  </si>
</sst>
</file>

<file path=xl/styles.xml><?xml version="1.0" encoding="utf-8"?>
<styleSheet xmlns="http://schemas.openxmlformats.org/spreadsheetml/2006/main" xmlns:x14ac="http://schemas.microsoft.com/office/spreadsheetml/2009/9/ac" xmlns:mc="http://schemas.openxmlformats.org/markup-compatibility/2006">
  <fonts count="15">
    <font>
      <sz val="10.0"/>
      <color rgb="FF000000"/>
      <name val="Arial"/>
    </font>
    <font>
      <b/>
      <u/>
      <sz val="10.0"/>
      <color rgb="FF1155CC"/>
      <name val="Arial"/>
    </font>
    <font>
      <b/>
      <sz val="26.0"/>
      <color rgb="FFFFFFFF"/>
      <name val="Arial"/>
    </font>
    <font/>
    <font>
      <b/>
      <sz val="14.0"/>
      <color rgb="FFFFFFFF"/>
      <name val="Arial"/>
    </font>
    <font>
      <sz val="12.0"/>
      <color rgb="FFFFFF00"/>
      <name val="Arial"/>
    </font>
    <font>
      <sz val="10.0"/>
      <color rgb="FFFFFF00"/>
      <name val="Arial"/>
    </font>
    <font>
      <sz val="10.0"/>
      <color rgb="FFE7E6E6"/>
      <name val="Arial"/>
    </font>
    <font>
      <u/>
      <sz val="10.0"/>
      <color rgb="FF0000FF"/>
      <name val="Arial"/>
    </font>
    <font>
      <sz val="10.0"/>
      <color theme="1"/>
      <name val="Arial"/>
    </font>
    <font>
      <b/>
      <sz val="10.0"/>
      <color rgb="FF000000"/>
      <name val="Arial"/>
    </font>
    <font>
      <sz val="9.0"/>
      <color rgb="FFFF0000"/>
      <name val="Verdana"/>
    </font>
    <font>
      <b/>
      <sz val="9.0"/>
      <color rgb="FF000000"/>
      <name val="Verdana"/>
    </font>
    <font>
      <sz val="10.0"/>
      <color rgb="FFFF0000"/>
      <name val="Arial"/>
    </font>
    <font>
      <sz val="9.0"/>
      <color rgb="FF0000FF"/>
      <name val="Verdana"/>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0084D1"/>
        <bgColor rgb="FF0084D1"/>
      </patternFill>
    </fill>
    <fill>
      <patternFill patternType="solid">
        <fgColor rgb="FF808080"/>
        <bgColor rgb="FF808080"/>
      </patternFill>
    </fill>
    <fill>
      <patternFill patternType="solid">
        <fgColor rgb="FFC0C0C0"/>
        <bgColor rgb="FFC0C0C0"/>
      </patternFill>
    </fill>
    <fill>
      <patternFill patternType="solid">
        <fgColor rgb="FFCCCCCC"/>
        <bgColor rgb="FFCCCCCC"/>
      </patternFill>
    </fill>
    <fill>
      <patternFill patternType="solid">
        <fgColor rgb="FFD9D9D9"/>
        <bgColor rgb="FFD9D9D9"/>
      </patternFill>
    </fill>
  </fills>
  <borders count="40">
    <border/>
    <border>
      <left/>
      <top/>
      <bottom/>
    </border>
    <border>
      <top/>
      <bottom/>
    </border>
    <border>
      <right/>
      <top/>
      <bottom/>
    </border>
    <border>
      <left/>
      <top/>
    </border>
    <border>
      <top/>
    </border>
    <border>
      <right/>
      <top/>
    </border>
    <border>
      <left/>
      <bottom/>
    </border>
    <border>
      <bottom/>
    </border>
    <border>
      <right/>
      <bottom/>
    </border>
    <border>
      <left/>
      <right/>
      <top/>
      <bottom/>
    </border>
    <border>
      <bottom style="thin">
        <color rgb="FF000000"/>
      </bottom>
    </border>
    <border>
      <right style="thin">
        <color rgb="FF000000"/>
      </right>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rder>
    <border>
      <left style="thin">
        <color rgb="FF000000"/>
      </left>
      <bottom style="thin">
        <color rgb="FF000000"/>
      </bottom>
    </border>
    <border>
      <right style="thin">
        <color rgb="FF000000"/>
      </right>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style="thin">
        <color rgb="FF000000"/>
      </bottom>
    </border>
    <border>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border>
    <border>
      <left/>
      <right style="thin">
        <color rgb="FF000000"/>
      </right>
      <top/>
      <bottom/>
    </border>
    <border>
      <left style="thin">
        <color rgb="FF000000"/>
      </left>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right/>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right style="thin">
        <color rgb="FF000000"/>
      </right>
      <bottom style="thin">
        <color rgb="FF000000"/>
      </bottom>
    </border>
    <border>
      <left style="thin">
        <color rgb="FF000000"/>
      </left>
      <right style="thin">
        <color rgb="FF000000"/>
      </right>
      <top/>
      <bottom/>
    </border>
  </borders>
  <cellStyleXfs count="1">
    <xf borderId="0" fillId="0" fontId="0" numFmtId="0" applyAlignment="1" applyFont="1"/>
  </cellStyleXfs>
  <cellXfs count="118">
    <xf borderId="0" fillId="0" fontId="0" numFmtId="0" xfId="0" applyAlignment="1" applyFont="1">
      <alignment readingOrder="0" shrinkToFit="0" vertical="bottom" wrapText="1"/>
    </xf>
    <xf borderId="0" fillId="2" fontId="1" numFmtId="0" xfId="0" applyAlignment="1" applyFill="1" applyFont="1">
      <alignment horizontal="center" readingOrder="0" shrinkToFit="0" wrapText="0"/>
    </xf>
    <xf borderId="0" fillId="3" fontId="2" numFmtId="0" xfId="0" applyAlignment="1" applyFill="1" applyFont="1">
      <alignment horizontal="center" shrinkToFit="0" wrapText="0"/>
    </xf>
    <xf borderId="1" fillId="3" fontId="2" numFmtId="0" xfId="0" applyAlignment="1" applyBorder="1" applyFont="1">
      <alignment horizontal="center" shrinkToFit="0" wrapText="0"/>
    </xf>
    <xf borderId="2" fillId="0" fontId="3" numFmtId="0" xfId="0" applyAlignment="1" applyBorder="1" applyFont="1">
      <alignment shrinkToFit="0" wrapText="1"/>
    </xf>
    <xf borderId="3" fillId="0" fontId="3" numFmtId="0" xfId="0" applyAlignment="1" applyBorder="1" applyFont="1">
      <alignment shrinkToFit="0" wrapText="1"/>
    </xf>
    <xf borderId="4" fillId="3" fontId="4" numFmtId="0" xfId="0" applyAlignment="1" applyBorder="1" applyFont="1">
      <alignment horizontal="center" readingOrder="0" shrinkToFit="0" wrapText="0"/>
    </xf>
    <xf borderId="5" fillId="0" fontId="3" numFmtId="0" xfId="0" applyAlignment="1" applyBorder="1" applyFont="1">
      <alignment shrinkToFit="0" wrapText="1"/>
    </xf>
    <xf borderId="6" fillId="0" fontId="3" numFmtId="0" xfId="0" applyAlignment="1" applyBorder="1" applyFont="1">
      <alignment shrinkToFit="0" wrapText="1"/>
    </xf>
    <xf borderId="7" fillId="3" fontId="4" numFmtId="0" xfId="0" applyAlignment="1" applyBorder="1" applyFont="1">
      <alignment horizontal="center" readingOrder="0" shrinkToFit="0" wrapText="0"/>
    </xf>
    <xf borderId="8" fillId="3" fontId="4" numFmtId="0" xfId="0" applyAlignment="1" applyBorder="1" applyFont="1">
      <alignment horizontal="center" readingOrder="0" shrinkToFit="0" wrapText="0"/>
    </xf>
    <xf borderId="9" fillId="3" fontId="4" numFmtId="0" xfId="0" applyAlignment="1" applyBorder="1" applyFont="1">
      <alignment horizontal="center" readingOrder="0" shrinkToFit="0" wrapText="0"/>
    </xf>
    <xf borderId="1" fillId="3" fontId="5" numFmtId="0" xfId="0" applyAlignment="1" applyBorder="1" applyFont="1">
      <alignment horizontal="center" readingOrder="0" shrinkToFit="0" vertical="center" wrapText="0"/>
    </xf>
    <xf borderId="10" fillId="3" fontId="5" numFmtId="0" xfId="0" applyAlignment="1" applyBorder="1" applyFont="1">
      <alignment horizontal="center" shrinkToFit="0" vertical="center" wrapText="0"/>
    </xf>
    <xf borderId="11" fillId="0" fontId="6" numFmtId="0" xfId="0" applyAlignment="1" applyBorder="1" applyFont="1">
      <alignment horizontal="center" shrinkToFit="0" wrapText="0"/>
    </xf>
    <xf borderId="12" fillId="0" fontId="0" numFmtId="0" xfId="0" applyAlignment="1" applyBorder="1" applyFont="1">
      <alignment shrinkToFit="0" wrapText="0"/>
    </xf>
    <xf borderId="13" fillId="4" fontId="7" numFmtId="0" xfId="0" applyAlignment="1" applyBorder="1" applyFill="1" applyFont="1">
      <alignment horizontal="center" readingOrder="0" shrinkToFit="0" vertical="center" wrapText="1"/>
    </xf>
    <xf borderId="14" fillId="0" fontId="3" numFmtId="0" xfId="0" applyAlignment="1" applyBorder="1" applyFont="1">
      <alignment shrinkToFit="0" wrapText="1"/>
    </xf>
    <xf borderId="15" fillId="0" fontId="3" numFmtId="0" xfId="0" applyAlignment="1" applyBorder="1" applyFont="1">
      <alignment shrinkToFit="0" wrapText="1"/>
    </xf>
    <xf borderId="16" fillId="0" fontId="0" numFmtId="0" xfId="0" applyAlignment="1" applyBorder="1" applyFont="1">
      <alignment shrinkToFit="0" wrapText="0"/>
    </xf>
    <xf borderId="16" fillId="0" fontId="3" numFmtId="0" xfId="0" applyAlignment="1" applyBorder="1" applyFont="1">
      <alignment shrinkToFit="0" wrapText="1"/>
    </xf>
    <xf borderId="12" fillId="0" fontId="3" numFmtId="0" xfId="0" applyAlignment="1" applyBorder="1" applyFont="1">
      <alignment shrinkToFit="0" wrapText="1"/>
    </xf>
    <xf borderId="17" fillId="0" fontId="3" numFmtId="0" xfId="0" applyAlignment="1" applyBorder="1" applyFont="1">
      <alignment shrinkToFit="0" wrapText="1"/>
    </xf>
    <xf borderId="11" fillId="0" fontId="3" numFmtId="0" xfId="0" applyAlignment="1" applyBorder="1" applyFont="1">
      <alignment shrinkToFit="0" wrapText="1"/>
    </xf>
    <xf borderId="18" fillId="0" fontId="3" numFmtId="0" xfId="0" applyAlignment="1" applyBorder="1" applyFont="1">
      <alignment shrinkToFit="0" wrapText="1"/>
    </xf>
    <xf borderId="14" fillId="0" fontId="0" numFmtId="0" xfId="0" applyAlignment="1" applyBorder="1" applyFont="1">
      <alignment shrinkToFit="0" wrapText="0"/>
    </xf>
    <xf borderId="14" fillId="0" fontId="0" numFmtId="0" xfId="0" applyAlignment="1" applyBorder="1" applyFont="1">
      <alignment horizontal="center" shrinkToFit="0" wrapText="0"/>
    </xf>
    <xf borderId="0" fillId="0" fontId="8" numFmtId="0" xfId="0" applyAlignment="1" applyFont="1">
      <alignment horizontal="center" shrinkToFit="0" wrapText="0"/>
    </xf>
    <xf borderId="0" fillId="0" fontId="9" numFmtId="0" xfId="0" applyAlignment="1" applyFont="1">
      <alignment horizontal="center" shrinkToFit="0" wrapText="0"/>
    </xf>
    <xf borderId="11" fillId="0" fontId="0" numFmtId="0" xfId="0" applyAlignment="1" applyBorder="1" applyFont="1">
      <alignment shrinkToFit="0" wrapText="0"/>
    </xf>
    <xf borderId="11" fillId="0" fontId="0" numFmtId="0" xfId="0" applyAlignment="1" applyBorder="1" applyFont="1">
      <alignment horizontal="center" shrinkToFit="0" wrapText="0"/>
    </xf>
    <xf borderId="19" fillId="5" fontId="0" numFmtId="0" xfId="0" applyAlignment="1" applyBorder="1" applyFill="1" applyFont="1">
      <alignment horizontal="center" shrinkToFit="0" wrapText="0"/>
    </xf>
    <xf borderId="20" fillId="5" fontId="0" numFmtId="0" xfId="0" applyAlignment="1" applyBorder="1" applyFont="1">
      <alignment horizontal="center" shrinkToFit="0" wrapText="0"/>
    </xf>
    <xf borderId="21" fillId="6" fontId="10" numFmtId="0" xfId="0" applyAlignment="1" applyBorder="1" applyFill="1" applyFont="1">
      <alignment horizontal="left" readingOrder="0" shrinkToFit="0" wrapText="0"/>
    </xf>
    <xf borderId="22" fillId="0" fontId="3" numFmtId="0" xfId="0" applyAlignment="1" applyBorder="1" applyFont="1">
      <alignment shrinkToFit="0" wrapText="1"/>
    </xf>
    <xf borderId="23" fillId="2" fontId="0" numFmtId="0" xfId="0" applyAlignment="1" applyBorder="1" applyFont="1">
      <alignment horizontal="center" shrinkToFit="0" wrapText="0"/>
    </xf>
    <xf borderId="24" fillId="6" fontId="0" numFmtId="0" xfId="0" applyAlignment="1" applyBorder="1" applyFont="1">
      <alignment horizontal="center" shrinkToFit="0" wrapText="0"/>
    </xf>
    <xf borderId="25" fillId="6" fontId="0" numFmtId="0" xfId="0" applyAlignment="1" applyBorder="1" applyFont="1">
      <alignment shrinkToFit="0" wrapText="0"/>
    </xf>
    <xf borderId="26" fillId="6" fontId="0" numFmtId="0" xfId="0" applyAlignment="1" applyBorder="1" applyFont="1">
      <alignment shrinkToFit="0" wrapText="0"/>
    </xf>
    <xf borderId="19" fillId="5" fontId="0" numFmtId="0" xfId="0" applyAlignment="1" applyBorder="1" applyFont="1">
      <alignment shrinkToFit="0" wrapText="0"/>
    </xf>
    <xf borderId="20" fillId="5" fontId="0" numFmtId="0" xfId="0" applyAlignment="1" applyBorder="1" applyFont="1">
      <alignment shrinkToFit="0" wrapText="0"/>
    </xf>
    <xf borderId="27" fillId="5" fontId="0" numFmtId="0" xfId="0" applyAlignment="1" applyBorder="1" applyFont="1">
      <alignment horizontal="center" shrinkToFit="0" wrapText="0"/>
    </xf>
    <xf borderId="28" fillId="5" fontId="0" numFmtId="0" xfId="0" applyAlignment="1" applyBorder="1" applyFont="1">
      <alignment horizontal="center" shrinkToFit="0" wrapText="0"/>
    </xf>
    <xf borderId="23" fillId="5" fontId="0" numFmtId="0" xfId="0" applyAlignment="1" applyBorder="1" applyFont="1">
      <alignment horizontal="center" shrinkToFit="0" wrapText="0"/>
    </xf>
    <xf borderId="23" fillId="0" fontId="10" numFmtId="0" xfId="0" applyAlignment="1" applyBorder="1" applyFont="1">
      <alignment readingOrder="0" shrinkToFit="0" wrapText="0"/>
    </xf>
    <xf borderId="23" fillId="0" fontId="10" numFmtId="0" xfId="0" applyAlignment="1" applyBorder="1" applyFont="1">
      <alignment horizontal="center" shrinkToFit="0" wrapText="0"/>
    </xf>
    <xf borderId="23" fillId="0" fontId="10" numFmtId="0" xfId="0" applyAlignment="1" applyBorder="1" applyFont="1">
      <alignment horizontal="center" readingOrder="0" shrinkToFit="0" wrapText="0"/>
    </xf>
    <xf borderId="27" fillId="5" fontId="0" numFmtId="0" xfId="0" applyAlignment="1" applyBorder="1" applyFont="1">
      <alignment shrinkToFit="0" wrapText="0"/>
    </xf>
    <xf borderId="28" fillId="5" fontId="0" numFmtId="0" xfId="0" applyAlignment="1" applyBorder="1" applyFont="1">
      <alignment shrinkToFit="0" wrapText="0"/>
    </xf>
    <xf borderId="23" fillId="0" fontId="10" numFmtId="0" xfId="0" applyAlignment="1" applyBorder="1" applyFont="1">
      <alignment horizontal="left" readingOrder="0" shrinkToFit="0" wrapText="0"/>
    </xf>
    <xf borderId="23" fillId="0" fontId="0" numFmtId="1" xfId="0" applyAlignment="1" applyBorder="1" applyFont="1" applyNumberFormat="1">
      <alignment horizontal="center" shrinkToFit="0" wrapText="0"/>
    </xf>
    <xf borderId="23" fillId="2" fontId="0" numFmtId="10" xfId="0" applyAlignment="1" applyBorder="1" applyFont="1" applyNumberFormat="1">
      <alignment horizontal="center" shrinkToFit="0" wrapText="0"/>
    </xf>
    <xf borderId="29" fillId="5" fontId="0" numFmtId="0" xfId="0" applyAlignment="1" applyBorder="1" applyFont="1">
      <alignment horizontal="center" shrinkToFit="0" wrapText="0"/>
    </xf>
    <xf borderId="30" fillId="5" fontId="0" numFmtId="0" xfId="0" applyAlignment="1" applyBorder="1" applyFont="1">
      <alignment horizontal="center" shrinkToFit="0" wrapText="0"/>
    </xf>
    <xf borderId="29" fillId="5" fontId="0" numFmtId="0" xfId="0" applyAlignment="1" applyBorder="1" applyFont="1">
      <alignment shrinkToFit="0" wrapText="0"/>
    </xf>
    <xf borderId="30" fillId="5" fontId="0" numFmtId="0" xfId="0" applyAlignment="1" applyBorder="1" applyFont="1">
      <alignment shrinkToFit="0" wrapText="0"/>
    </xf>
    <xf borderId="10" fillId="7" fontId="10" numFmtId="0" xfId="0" applyAlignment="1" applyBorder="1" applyFill="1" applyFont="1">
      <alignment readingOrder="0" shrinkToFit="0" wrapText="0"/>
    </xf>
    <xf borderId="10" fillId="7" fontId="10" numFmtId="0" xfId="0" applyAlignment="1" applyBorder="1" applyFont="1">
      <alignment shrinkToFit="0" wrapText="0"/>
    </xf>
    <xf borderId="28" fillId="7" fontId="0" numFmtId="0" xfId="0" applyAlignment="1" applyBorder="1" applyFont="1">
      <alignment shrinkToFit="0" wrapText="0"/>
    </xf>
    <xf borderId="31" fillId="7" fontId="10" numFmtId="0" xfId="0" applyAlignment="1" applyBorder="1" applyFont="1">
      <alignment horizontal="center" shrinkToFit="0" wrapText="0"/>
    </xf>
    <xf borderId="29" fillId="7" fontId="10" numFmtId="0" xfId="0" applyAlignment="1" applyBorder="1" applyFont="1">
      <alignment horizontal="center" shrinkToFit="0" wrapText="0"/>
    </xf>
    <xf borderId="32" fillId="7" fontId="10" numFmtId="0" xfId="0" applyAlignment="1" applyBorder="1" applyFont="1">
      <alignment horizontal="center" shrinkToFit="0" wrapText="0"/>
    </xf>
    <xf borderId="0" fillId="0" fontId="10" numFmtId="0" xfId="0" applyAlignment="1" applyFont="1">
      <alignment shrinkToFit="0" wrapText="0"/>
    </xf>
    <xf borderId="12" fillId="0" fontId="0" numFmtId="0" xfId="0" applyAlignment="1" applyBorder="1" applyFont="1">
      <alignment horizontal="center" readingOrder="0" shrinkToFit="0" wrapText="0"/>
    </xf>
    <xf borderId="33" fillId="0" fontId="0" numFmtId="0" xfId="0" applyAlignment="1" applyBorder="1" applyFont="1">
      <alignment horizontal="center" shrinkToFit="0" wrapText="0"/>
    </xf>
    <xf borderId="23" fillId="0" fontId="0" numFmtId="0" xfId="0" applyAlignment="1" applyBorder="1" applyFont="1">
      <alignment horizontal="center" shrinkToFit="0" wrapText="0"/>
    </xf>
    <xf borderId="16" fillId="0" fontId="0" numFmtId="0" xfId="0" applyAlignment="1" applyBorder="1" applyFont="1">
      <alignment horizontal="center" shrinkToFit="0" wrapText="0"/>
    </xf>
    <xf borderId="0" fillId="0" fontId="0" numFmtId="0" xfId="0" applyAlignment="1" applyFont="1">
      <alignment horizontal="center" shrinkToFit="0" wrapText="0"/>
    </xf>
    <xf borderId="34" fillId="0" fontId="0" numFmtId="0" xfId="0" applyAlignment="1" applyBorder="1" applyFont="1">
      <alignment horizontal="center" shrinkToFit="0" wrapText="0"/>
    </xf>
    <xf borderId="23" fillId="0" fontId="11" numFmtId="0" xfId="0" applyAlignment="1" applyBorder="1" applyFont="1">
      <alignment horizontal="center" shrinkToFit="0" wrapText="0"/>
    </xf>
    <xf borderId="16" fillId="0" fontId="11" numFmtId="0" xfId="0" applyAlignment="1" applyBorder="1" applyFont="1">
      <alignment horizontal="center" shrinkToFit="0" wrapText="0"/>
    </xf>
    <xf borderId="0" fillId="0" fontId="11" numFmtId="0" xfId="0" applyAlignment="1" applyFont="1">
      <alignment horizontal="center" shrinkToFit="0" wrapText="0"/>
    </xf>
    <xf borderId="12" fillId="0" fontId="11" numFmtId="0" xfId="0" applyAlignment="1" applyBorder="1" applyFont="1">
      <alignment shrinkToFit="0" wrapText="0"/>
    </xf>
    <xf borderId="34" fillId="0" fontId="11" numFmtId="0" xfId="0" applyAlignment="1" applyBorder="1" applyFont="1">
      <alignment shrinkToFit="0" wrapText="0"/>
    </xf>
    <xf borderId="23" fillId="5" fontId="12" numFmtId="0" xfId="0" applyAlignment="1" applyBorder="1" applyFont="1">
      <alignment horizontal="center" shrinkToFit="0" wrapText="0"/>
    </xf>
    <xf borderId="16" fillId="0" fontId="12" numFmtId="0" xfId="0" applyAlignment="1" applyBorder="1" applyFont="1">
      <alignment horizontal="center" shrinkToFit="0" wrapText="0"/>
    </xf>
    <xf borderId="0" fillId="0" fontId="12" numFmtId="0" xfId="0" applyAlignment="1" applyFont="1">
      <alignment horizontal="center" shrinkToFit="0" wrapText="0"/>
    </xf>
    <xf borderId="34" fillId="0" fontId="0" numFmtId="0" xfId="0" applyAlignment="1" applyBorder="1" applyFont="1">
      <alignment shrinkToFit="0" wrapText="0"/>
    </xf>
    <xf borderId="23" fillId="0" fontId="13" numFmtId="0" xfId="0" applyAlignment="1" applyBorder="1" applyFont="1">
      <alignment horizontal="center" shrinkToFit="0" wrapText="0"/>
    </xf>
    <xf borderId="16" fillId="0" fontId="13" numFmtId="0" xfId="0" applyAlignment="1" applyBorder="1" applyFont="1">
      <alignment horizontal="center" shrinkToFit="0" wrapText="0"/>
    </xf>
    <xf borderId="0" fillId="0" fontId="13" numFmtId="0" xfId="0" applyAlignment="1" applyFont="1">
      <alignment horizontal="center" shrinkToFit="0" wrapText="0"/>
    </xf>
    <xf borderId="10" fillId="3" fontId="2" numFmtId="0" xfId="0" applyAlignment="1" applyBorder="1" applyFont="1">
      <alignment horizontal="center" shrinkToFit="0" wrapText="0"/>
    </xf>
    <xf borderId="1" fillId="3" fontId="5" numFmtId="0" xfId="0" applyAlignment="1" applyBorder="1" applyFont="1">
      <alignment horizontal="center" shrinkToFit="0" vertical="center" wrapText="0"/>
    </xf>
    <xf borderId="35" fillId="4" fontId="0" numFmtId="0" xfId="0" applyAlignment="1" applyBorder="1" applyFont="1">
      <alignment shrinkToFit="0" vertical="center" wrapText="1"/>
    </xf>
    <xf borderId="36" fillId="0" fontId="3" numFmtId="0" xfId="0" applyAlignment="1" applyBorder="1" applyFont="1">
      <alignment shrinkToFit="0" wrapText="1"/>
    </xf>
    <xf borderId="37" fillId="0" fontId="3" numFmtId="0" xfId="0" applyAlignment="1" applyBorder="1" applyFont="1">
      <alignment shrinkToFit="0" wrapText="1"/>
    </xf>
    <xf borderId="27" fillId="4" fontId="0" numFmtId="0" xfId="0" applyAlignment="1" applyBorder="1" applyFont="1">
      <alignment shrinkToFit="0" vertical="center" wrapText="1"/>
    </xf>
    <xf borderId="10" fillId="4" fontId="0" numFmtId="0" xfId="0" applyAlignment="1" applyBorder="1" applyFont="1">
      <alignment shrinkToFit="0" vertical="center" wrapText="1"/>
    </xf>
    <xf borderId="28" fillId="4" fontId="0" numFmtId="0" xfId="0" applyAlignment="1" applyBorder="1" applyFont="1">
      <alignment shrinkToFit="0" vertical="center" wrapText="1"/>
    </xf>
    <xf borderId="29" fillId="4" fontId="0" numFmtId="0" xfId="0" applyAlignment="1" applyBorder="1" applyFont="1">
      <alignment shrinkToFit="0" vertical="center" wrapText="1"/>
    </xf>
    <xf borderId="32" fillId="4" fontId="0" numFmtId="0" xfId="0" applyAlignment="1" applyBorder="1" applyFont="1">
      <alignment shrinkToFit="0" vertical="center" wrapText="1"/>
    </xf>
    <xf borderId="30" fillId="4" fontId="0" numFmtId="0" xfId="0" applyAlignment="1" applyBorder="1" applyFont="1">
      <alignment shrinkToFit="0" vertical="center" wrapText="1"/>
    </xf>
    <xf borderId="21" fillId="6" fontId="10" numFmtId="0" xfId="0" applyAlignment="1" applyBorder="1" applyFont="1">
      <alignment horizontal="left" shrinkToFit="0" wrapText="0"/>
    </xf>
    <xf borderId="23" fillId="0" fontId="10" numFmtId="0" xfId="0" applyAlignment="1" applyBorder="1" applyFont="1">
      <alignment horizontal="left" shrinkToFit="0" wrapText="0"/>
    </xf>
    <xf borderId="12" fillId="0" fontId="0" numFmtId="0" xfId="0" applyAlignment="1" applyBorder="1" applyFont="1">
      <alignment horizontal="center" shrinkToFit="0" wrapText="0"/>
    </xf>
    <xf borderId="33" fillId="0" fontId="0" numFmtId="0" xfId="0" applyAlignment="1" applyBorder="1" applyFont="1">
      <alignment shrinkToFit="0" wrapText="0"/>
    </xf>
    <xf borderId="13" fillId="0" fontId="0" numFmtId="0" xfId="0" applyAlignment="1" applyBorder="1" applyFont="1">
      <alignment shrinkToFit="0" wrapText="0"/>
    </xf>
    <xf borderId="38" fillId="0" fontId="0" numFmtId="0" xfId="0" applyAlignment="1" applyBorder="1" applyFont="1">
      <alignment shrinkToFit="0" wrapText="0"/>
    </xf>
    <xf borderId="17" fillId="0" fontId="0" numFmtId="0" xfId="0" applyAlignment="1" applyBorder="1" applyFont="1">
      <alignment shrinkToFit="0" wrapText="0"/>
    </xf>
    <xf borderId="15" fillId="0" fontId="0" numFmtId="0" xfId="0" applyAlignment="1" applyBorder="1" applyFont="1">
      <alignment shrinkToFit="0" wrapText="0"/>
    </xf>
    <xf borderId="18" fillId="0" fontId="0" numFmtId="0" xfId="0" applyAlignment="1" applyBorder="1" applyFont="1">
      <alignment shrinkToFit="0" wrapText="0"/>
    </xf>
    <xf borderId="13" fillId="0" fontId="0" numFmtId="0" xfId="0" applyAlignment="1" applyBorder="1" applyFont="1">
      <alignment horizontal="center" shrinkToFit="0" wrapText="0"/>
    </xf>
    <xf borderId="17" fillId="0" fontId="11" numFmtId="0" xfId="0" applyAlignment="1" applyBorder="1" applyFont="1">
      <alignment horizontal="center" shrinkToFit="0" wrapText="0"/>
    </xf>
    <xf borderId="0" fillId="0" fontId="0" numFmtId="0" xfId="0" applyAlignment="1" applyFont="1">
      <alignment shrinkToFit="0" wrapText="0"/>
    </xf>
    <xf borderId="24" fillId="5" fontId="12" numFmtId="0" xfId="0" applyAlignment="1" applyBorder="1" applyFont="1">
      <alignment horizontal="center" shrinkToFit="0" wrapText="0"/>
    </xf>
    <xf borderId="23" fillId="0" fontId="14" numFmtId="0" xfId="0" applyAlignment="1" applyBorder="1" applyFont="1">
      <alignment horizontal="center" shrinkToFit="0" wrapText="0"/>
    </xf>
    <xf borderId="30" fillId="7" fontId="10" numFmtId="0" xfId="0" applyAlignment="1" applyBorder="1" applyFont="1">
      <alignment horizontal="center" shrinkToFit="0" wrapText="0"/>
    </xf>
    <xf borderId="0" fillId="0" fontId="10" numFmtId="0" xfId="0" applyAlignment="1" applyFont="1">
      <alignment shrinkToFit="0" vertical="center" wrapText="0"/>
    </xf>
    <xf borderId="0" fillId="0" fontId="0" numFmtId="0" xfId="0" applyAlignment="1" applyFont="1">
      <alignment shrinkToFit="0" vertical="center" wrapText="0"/>
    </xf>
    <xf borderId="12" fillId="0" fontId="0" numFmtId="0" xfId="0" applyAlignment="1" applyBorder="1" applyFont="1">
      <alignment shrinkToFit="0" vertical="center" wrapText="0"/>
    </xf>
    <xf borderId="34" fillId="0" fontId="0" numFmtId="0" xfId="0" applyAlignment="1" applyBorder="1" applyFont="1">
      <alignment shrinkToFit="0" vertical="center" wrapText="0"/>
    </xf>
    <xf borderId="12" fillId="0" fontId="9" numFmtId="0" xfId="0" applyAlignment="1" applyBorder="1" applyFont="1">
      <alignment shrinkToFit="0" wrapText="1"/>
    </xf>
    <xf borderId="39" fillId="8" fontId="0" numFmtId="0" xfId="0" applyAlignment="1" applyBorder="1" applyFill="1" applyFont="1">
      <alignment shrinkToFit="0" vertical="center" wrapText="0"/>
    </xf>
    <xf borderId="38" fillId="0" fontId="0" numFmtId="0" xfId="0" applyAlignment="1" applyBorder="1" applyFont="1">
      <alignment shrinkToFit="0" vertical="center" wrapText="0"/>
    </xf>
    <xf borderId="23" fillId="0" fontId="0" numFmtId="0" xfId="0" applyAlignment="1" applyBorder="1" applyFont="1">
      <alignment shrinkToFit="0" vertical="center" wrapText="0"/>
    </xf>
    <xf borderId="33" fillId="0" fontId="0" numFmtId="0" xfId="0" applyAlignment="1" applyBorder="1" applyFont="1">
      <alignment shrinkToFit="0" vertical="center" wrapText="0"/>
    </xf>
    <xf borderId="14" fillId="0" fontId="9" numFmtId="0" xfId="0" applyAlignment="1" applyBorder="1" applyFont="1">
      <alignment shrinkToFit="0" wrapText="1"/>
    </xf>
    <xf borderId="12" fillId="0" fontId="0" numFmtId="0" xfId="0" applyAlignment="1" applyBorder="1" applyFont="1">
      <alignment horizontal="left" shrinkToFit="0" wrapText="0"/>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comments4.xml.rels><?xml version="1.0" encoding="UTF-8" standalone="yes"?><Relationships xmlns="http://schemas.openxmlformats.org/package/2006/relationships"><Relationship Id="rId1" Type="http://customschemas.google.com/relationships/workbookmetadata" Target="commentsmeta3"/></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customschemas.google.com/relationships/workbookmetadata" Target="metadata"/><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hyperlink" Target="http://bibliotecaderutinas.com/" TargetMode="External"/><Relationship Id="rId3" Type="http://schemas.openxmlformats.org/officeDocument/2006/relationships/drawing" Target="../drawings/drawing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2.xml"/><Relationship Id="rId3"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drawing" Target="../drawings/drawing3.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1" Type="http://schemas.openxmlformats.org/officeDocument/2006/relationships/comments" Target="../comments4.xml"/><Relationship Id="rId2" Type="http://schemas.openxmlformats.org/officeDocument/2006/relationships/drawing" Target="../drawings/drawing4.xml"/><Relationship Id="rId3"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1" Type="http://schemas.openxmlformats.org/officeDocument/2006/relationships/comments" Target="../comments5.xml"/><Relationship Id="rId2" Type="http://schemas.openxmlformats.org/officeDocument/2006/relationships/drawing" Target="../drawings/drawing5.xml"/><Relationship Id="rId3" Type="http://schemas.openxmlformats.org/officeDocument/2006/relationships/vmlDrawing" Target="../drawings/vmlDrawing5.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1.0"/>
    <col customWidth="1" min="2" max="2" width="14.14"/>
    <col customWidth="1" min="3" max="3" width="13.14"/>
    <col customWidth="1" min="4" max="4" width="14.14"/>
    <col customWidth="1" min="5" max="5" width="16.14"/>
    <col customWidth="1" min="6" max="6" width="12.0"/>
    <col customWidth="1" min="7" max="7" width="13.14"/>
    <col customWidth="1" min="8" max="8" width="12.0"/>
    <col customWidth="1" min="9" max="9" width="17.14"/>
    <col customWidth="1" min="10" max="10" width="16.43"/>
    <col customWidth="1" min="11" max="27" width="12.0"/>
  </cols>
  <sheetData>
    <row r="1" ht="33.75" customHeight="1">
      <c r="A1" s="1" t="s">
        <v>0</v>
      </c>
      <c r="D1" s="2"/>
      <c r="E1" s="2"/>
      <c r="F1" s="2"/>
      <c r="G1" s="2"/>
      <c r="H1" s="2"/>
      <c r="I1" s="2"/>
      <c r="J1" s="2"/>
      <c r="K1" s="2"/>
      <c r="L1" s="2"/>
    </row>
    <row r="2" ht="33.75" customHeight="1">
      <c r="A2" s="3" t="s">
        <v>1</v>
      </c>
      <c r="B2" s="4"/>
      <c r="C2" s="4"/>
      <c r="D2" s="4"/>
      <c r="E2" s="4"/>
      <c r="F2" s="4"/>
      <c r="G2" s="4"/>
      <c r="H2" s="4"/>
      <c r="I2" s="4"/>
      <c r="J2" s="4"/>
      <c r="K2" s="4"/>
      <c r="L2" s="5"/>
    </row>
    <row r="3" ht="33.75" customHeight="1">
      <c r="A3" s="6" t="s">
        <v>2</v>
      </c>
      <c r="B3" s="7"/>
      <c r="C3" s="7"/>
      <c r="D3" s="7"/>
      <c r="E3" s="7"/>
      <c r="F3" s="7"/>
      <c r="G3" s="7"/>
      <c r="H3" s="7"/>
      <c r="I3" s="7"/>
      <c r="J3" s="7"/>
      <c r="K3" s="7"/>
      <c r="L3" s="8"/>
    </row>
    <row r="4" ht="33.75" customHeight="1">
      <c r="A4" s="9"/>
      <c r="B4" s="10"/>
      <c r="C4" s="10"/>
      <c r="D4" s="10"/>
      <c r="E4" s="10"/>
      <c r="F4" s="10"/>
      <c r="G4" s="10"/>
      <c r="H4" s="10"/>
      <c r="I4" s="10"/>
      <c r="J4" s="10"/>
      <c r="K4" s="10"/>
      <c r="L4" s="11"/>
    </row>
    <row r="5" ht="15.0" customHeight="1">
      <c r="A5" s="12" t="s">
        <v>3</v>
      </c>
      <c r="B5" s="4"/>
      <c r="C5" s="4"/>
      <c r="D5" s="4"/>
      <c r="E5" s="4"/>
      <c r="F5" s="4"/>
      <c r="G5" s="4"/>
      <c r="H5" s="4"/>
      <c r="I5" s="4"/>
      <c r="J5" s="4"/>
      <c r="K5" s="4"/>
      <c r="L5" s="5"/>
    </row>
    <row r="6" ht="15.0" customHeight="1">
      <c r="A6" s="13"/>
      <c r="B6" s="13"/>
      <c r="C6" s="13"/>
      <c r="D6" s="13"/>
      <c r="E6" s="13"/>
      <c r="F6" s="13"/>
      <c r="G6" s="13"/>
      <c r="H6" s="13"/>
      <c r="I6" s="13"/>
      <c r="J6" s="13"/>
      <c r="K6" s="13"/>
      <c r="L6" s="13"/>
    </row>
    <row r="7" ht="12.75" customHeight="1">
      <c r="B7" s="14"/>
      <c r="C7" s="14"/>
      <c r="D7" s="14"/>
      <c r="E7" s="14"/>
      <c r="F7" s="14"/>
      <c r="G7" s="14"/>
      <c r="H7" s="14"/>
      <c r="I7" s="14"/>
      <c r="J7" s="14"/>
      <c r="K7" s="14"/>
    </row>
    <row r="8" ht="12.75" customHeight="1">
      <c r="A8" s="15"/>
      <c r="B8" s="16" t="s">
        <v>4</v>
      </c>
      <c r="C8" s="17"/>
      <c r="D8" s="17"/>
      <c r="E8" s="17"/>
      <c r="F8" s="17"/>
      <c r="G8" s="17"/>
      <c r="H8" s="17"/>
      <c r="I8" s="17"/>
      <c r="J8" s="17"/>
      <c r="K8" s="18"/>
      <c r="L8" s="19"/>
    </row>
    <row r="9" ht="12.75" customHeight="1">
      <c r="A9" s="15"/>
      <c r="B9" s="20"/>
      <c r="K9" s="21"/>
      <c r="L9" s="19"/>
    </row>
    <row r="10" ht="12.75" customHeight="1">
      <c r="A10" s="15"/>
      <c r="B10" s="20"/>
      <c r="K10" s="21"/>
      <c r="L10" s="19"/>
    </row>
    <row r="11" ht="12.75" customHeight="1">
      <c r="A11" s="15"/>
      <c r="B11" s="20"/>
      <c r="K11" s="21"/>
      <c r="L11" s="19"/>
    </row>
    <row r="12" ht="24.0" customHeight="1">
      <c r="A12" s="15"/>
      <c r="B12" s="20"/>
      <c r="K12" s="21"/>
      <c r="L12" s="19"/>
    </row>
    <row r="13" ht="1.5" customHeight="1">
      <c r="A13" s="15"/>
      <c r="B13" s="20"/>
      <c r="K13" s="21"/>
      <c r="L13" s="19"/>
    </row>
    <row r="14" ht="9.75" customHeight="1">
      <c r="A14" s="15"/>
      <c r="B14" s="22"/>
      <c r="C14" s="23"/>
      <c r="D14" s="23"/>
      <c r="E14" s="23"/>
      <c r="F14" s="23"/>
      <c r="G14" s="23"/>
      <c r="H14" s="23"/>
      <c r="I14" s="23"/>
      <c r="J14" s="23"/>
      <c r="K14" s="24"/>
      <c r="L14" s="19"/>
    </row>
    <row r="15" ht="12.75" customHeight="1">
      <c r="B15" s="25"/>
      <c r="C15" s="25"/>
      <c r="D15" s="25"/>
      <c r="E15" s="25"/>
      <c r="F15" s="26"/>
      <c r="G15" s="26"/>
      <c r="H15" s="26"/>
      <c r="I15" s="25"/>
      <c r="J15" s="25"/>
      <c r="K15" s="25"/>
    </row>
    <row r="16" ht="12.75" customHeight="1">
      <c r="E16" s="27" t="str">
        <f>HYPERLINK("http://www.startingstrength.com/","Sitio web oficial de Starting Strength")</f>
        <v>Sitio web oficial de Starting Strength</v>
      </c>
    </row>
    <row r="17" ht="12.75" customHeight="1">
      <c r="E17" s="27" t="str">
        <f>HYPERLINK("http://www.startingstrength.wikia.com/","Starting Strength Wiki")</f>
        <v>Starting Strength Wiki</v>
      </c>
    </row>
    <row r="18" ht="12.75" customHeight="1">
      <c r="E18" s="28"/>
    </row>
    <row r="19" ht="12.75" customHeight="1">
      <c r="B19" s="29"/>
      <c r="C19" s="30"/>
      <c r="D19" s="29"/>
      <c r="E19" s="29"/>
      <c r="F19" s="29"/>
      <c r="G19" s="29"/>
      <c r="H19" s="29"/>
      <c r="I19" s="29"/>
      <c r="J19" s="29"/>
      <c r="K19" s="29"/>
      <c r="L19" s="29"/>
    </row>
    <row r="20" ht="12.75" customHeight="1">
      <c r="A20" s="15"/>
      <c r="B20" s="31"/>
      <c r="C20" s="32"/>
      <c r="D20" s="33" t="s">
        <v>5</v>
      </c>
      <c r="E20" s="34"/>
      <c r="F20" s="35">
        <v>5.0</v>
      </c>
      <c r="G20" s="36"/>
      <c r="H20" s="37"/>
      <c r="I20" s="37"/>
      <c r="J20" s="38"/>
      <c r="K20" s="39"/>
      <c r="L20" s="40"/>
      <c r="M20" s="19"/>
    </row>
    <row r="21" ht="12.75" customHeight="1">
      <c r="A21" s="15"/>
      <c r="B21" s="41"/>
      <c r="C21" s="42"/>
      <c r="D21" s="43"/>
      <c r="E21" s="44" t="s">
        <v>6</v>
      </c>
      <c r="F21" s="45" t="s">
        <v>7</v>
      </c>
      <c r="G21" s="45" t="s">
        <v>8</v>
      </c>
      <c r="H21" s="45" t="s">
        <v>9</v>
      </c>
      <c r="I21" s="46" t="s">
        <v>10</v>
      </c>
      <c r="J21" s="46" t="s">
        <v>11</v>
      </c>
      <c r="K21" s="47"/>
      <c r="L21" s="48"/>
      <c r="M21" s="19"/>
    </row>
    <row r="22" ht="12.75" customHeight="1">
      <c r="A22" s="15"/>
      <c r="B22" s="41"/>
      <c r="C22" s="42"/>
      <c r="D22" s="49" t="s">
        <v>12</v>
      </c>
      <c r="E22" s="35">
        <v>300.0</v>
      </c>
      <c r="F22" s="35">
        <v>5.0</v>
      </c>
      <c r="G22" s="50">
        <f t="shared" ref="G22:G26" si="1">(E22)/(1.0278-(0.0278*F22))</f>
        <v>337.5337534</v>
      </c>
      <c r="H22" s="50">
        <f t="shared" ref="H22:H26" si="2">ROUND(((G22*(1.0278-(0.0278*5)))/$F$20),(0/5))*$F$20</f>
        <v>300</v>
      </c>
      <c r="I22" s="35">
        <v>5.0</v>
      </c>
      <c r="J22" s="51">
        <v>0.0</v>
      </c>
      <c r="K22" s="47"/>
      <c r="L22" s="48"/>
      <c r="M22" s="19"/>
    </row>
    <row r="23" ht="12.75" customHeight="1">
      <c r="A23" s="15"/>
      <c r="B23" s="41"/>
      <c r="C23" s="42"/>
      <c r="D23" s="49" t="s">
        <v>13</v>
      </c>
      <c r="E23" s="35">
        <v>150.0</v>
      </c>
      <c r="F23" s="35">
        <v>5.0</v>
      </c>
      <c r="G23" s="50">
        <f t="shared" si="1"/>
        <v>168.7668767</v>
      </c>
      <c r="H23" s="50">
        <f t="shared" si="2"/>
        <v>150</v>
      </c>
      <c r="I23" s="35">
        <v>5.0</v>
      </c>
      <c r="J23" s="51">
        <v>0.0</v>
      </c>
      <c r="K23" s="47"/>
      <c r="L23" s="48"/>
      <c r="M23" s="19"/>
    </row>
    <row r="24" ht="12.75" customHeight="1">
      <c r="A24" s="15"/>
      <c r="B24" s="41"/>
      <c r="C24" s="42"/>
      <c r="D24" s="49" t="s">
        <v>14</v>
      </c>
      <c r="E24" s="35">
        <v>100.0</v>
      </c>
      <c r="F24" s="35">
        <v>5.0</v>
      </c>
      <c r="G24" s="50">
        <f t="shared" si="1"/>
        <v>112.5112511</v>
      </c>
      <c r="H24" s="50">
        <f t="shared" si="2"/>
        <v>100</v>
      </c>
      <c r="I24" s="35">
        <v>10.0</v>
      </c>
      <c r="J24" s="51">
        <v>0.0</v>
      </c>
      <c r="K24" s="47"/>
      <c r="L24" s="48"/>
      <c r="M24" s="19"/>
    </row>
    <row r="25" ht="12.75" customHeight="1">
      <c r="A25" s="15"/>
      <c r="B25" s="41"/>
      <c r="C25" s="42"/>
      <c r="D25" s="49" t="s">
        <v>15</v>
      </c>
      <c r="E25" s="35">
        <v>100.0</v>
      </c>
      <c r="F25" s="35">
        <v>5.0</v>
      </c>
      <c r="G25" s="50">
        <f t="shared" si="1"/>
        <v>112.5112511</v>
      </c>
      <c r="H25" s="50">
        <f t="shared" si="2"/>
        <v>100</v>
      </c>
      <c r="I25" s="35">
        <v>5.0</v>
      </c>
      <c r="J25" s="51">
        <v>0.0</v>
      </c>
      <c r="K25" s="47"/>
      <c r="L25" s="48"/>
      <c r="M25" s="19"/>
    </row>
    <row r="26" ht="12.75" customHeight="1">
      <c r="A26" s="15"/>
      <c r="B26" s="52"/>
      <c r="C26" s="53"/>
      <c r="D26" s="49" t="s">
        <v>16</v>
      </c>
      <c r="E26" s="35">
        <v>100.0</v>
      </c>
      <c r="F26" s="35">
        <v>5.0</v>
      </c>
      <c r="G26" s="50">
        <f t="shared" si="1"/>
        <v>112.5112511</v>
      </c>
      <c r="H26" s="50">
        <f t="shared" si="2"/>
        <v>100</v>
      </c>
      <c r="I26" s="35">
        <v>5.0</v>
      </c>
      <c r="J26" s="51">
        <v>0.0</v>
      </c>
      <c r="K26" s="54"/>
      <c r="L26" s="55"/>
      <c r="M26" s="19"/>
    </row>
    <row r="27" ht="12.75" customHeight="1">
      <c r="B27" s="25"/>
      <c r="C27" s="26"/>
      <c r="D27" s="25"/>
      <c r="E27" s="25"/>
      <c r="F27" s="25"/>
      <c r="G27" s="25"/>
      <c r="H27" s="25"/>
      <c r="I27" s="25"/>
      <c r="J27" s="25"/>
      <c r="K27" s="25"/>
      <c r="L27" s="25"/>
    </row>
    <row r="28" ht="12.75" customHeight="1"/>
    <row r="29" ht="12.75" customHeight="1">
      <c r="A29" s="56" t="s">
        <v>17</v>
      </c>
      <c r="B29" s="57"/>
      <c r="C29" s="58"/>
      <c r="D29" s="59" t="s">
        <v>18</v>
      </c>
      <c r="E29" s="59" t="s">
        <v>19</v>
      </c>
      <c r="F29" s="59" t="s">
        <v>20</v>
      </c>
      <c r="G29" s="59" t="s">
        <v>21</v>
      </c>
      <c r="H29" s="59" t="s">
        <v>22</v>
      </c>
      <c r="I29" s="59" t="s">
        <v>23</v>
      </c>
      <c r="J29" s="59" t="s">
        <v>24</v>
      </c>
      <c r="K29" s="59" t="s">
        <v>25</v>
      </c>
      <c r="L29" s="60" t="s">
        <v>26</v>
      </c>
      <c r="M29" s="61" t="s">
        <v>27</v>
      </c>
      <c r="N29" s="61" t="s">
        <v>28</v>
      </c>
      <c r="O29" s="61" t="s">
        <v>29</v>
      </c>
      <c r="P29" s="61" t="s">
        <v>30</v>
      </c>
    </row>
    <row r="30" ht="12.75" customHeight="1">
      <c r="B30" s="62" t="str">
        <f>D22</f>
        <v>Sentadilla</v>
      </c>
      <c r="C30" s="63" t="s">
        <v>31</v>
      </c>
      <c r="D30" s="64" t="s">
        <v>32</v>
      </c>
      <c r="E30" s="65">
        <v>45.0</v>
      </c>
      <c r="F30" s="65">
        <v>45.0</v>
      </c>
      <c r="G30" s="65">
        <v>45.0</v>
      </c>
      <c r="H30" s="65">
        <v>45.0</v>
      </c>
      <c r="I30" s="65">
        <v>45.0</v>
      </c>
      <c r="J30" s="65">
        <v>45.0</v>
      </c>
      <c r="K30" s="65">
        <v>45.0</v>
      </c>
      <c r="L30" s="65">
        <v>45.0</v>
      </c>
      <c r="M30" s="65">
        <v>45.0</v>
      </c>
      <c r="N30" s="65">
        <v>45.0</v>
      </c>
      <c r="O30" s="65">
        <v>45.0</v>
      </c>
      <c r="P30" s="65">
        <v>45.0</v>
      </c>
      <c r="Q30" s="66"/>
      <c r="R30" s="67"/>
      <c r="S30" s="67"/>
      <c r="T30" s="67"/>
      <c r="U30" s="67"/>
      <c r="V30" s="67"/>
      <c r="W30" s="67"/>
      <c r="X30" s="67"/>
      <c r="Y30" s="67"/>
      <c r="Z30" s="67"/>
      <c r="AA30" s="67"/>
    </row>
    <row r="31" ht="12.75" customHeight="1">
      <c r="C31" s="63" t="s">
        <v>31</v>
      </c>
      <c r="D31" s="68" t="s">
        <v>33</v>
      </c>
      <c r="E31" s="65">
        <f t="shared" ref="E31:P31" si="3">FLOOR(PRODUCT(0.4,E34),5)</f>
        <v>120</v>
      </c>
      <c r="F31" s="65">
        <f t="shared" si="3"/>
        <v>120</v>
      </c>
      <c r="G31" s="65">
        <f t="shared" si="3"/>
        <v>125</v>
      </c>
      <c r="H31" s="65">
        <f t="shared" si="3"/>
        <v>130</v>
      </c>
      <c r="I31" s="65">
        <f t="shared" si="3"/>
        <v>135</v>
      </c>
      <c r="J31" s="65">
        <f t="shared" si="3"/>
        <v>140</v>
      </c>
      <c r="K31" s="65">
        <f t="shared" si="3"/>
        <v>140</v>
      </c>
      <c r="L31" s="65">
        <f t="shared" si="3"/>
        <v>145</v>
      </c>
      <c r="M31" s="65">
        <f t="shared" si="3"/>
        <v>150</v>
      </c>
      <c r="N31" s="65">
        <f t="shared" si="3"/>
        <v>155</v>
      </c>
      <c r="O31" s="65">
        <f t="shared" si="3"/>
        <v>160</v>
      </c>
      <c r="P31" s="65">
        <f t="shared" si="3"/>
        <v>160</v>
      </c>
      <c r="Q31" s="66"/>
      <c r="R31" s="67"/>
      <c r="S31" s="67"/>
      <c r="T31" s="67"/>
      <c r="U31" s="67"/>
      <c r="V31" s="67"/>
      <c r="W31" s="67"/>
      <c r="X31" s="67"/>
      <c r="Y31" s="67"/>
      <c r="Z31" s="67"/>
      <c r="AA31" s="67"/>
    </row>
    <row r="32" ht="12.75" customHeight="1">
      <c r="C32" s="63" t="s">
        <v>31</v>
      </c>
      <c r="D32" s="68" t="s">
        <v>34</v>
      </c>
      <c r="E32" s="65">
        <f t="shared" ref="E32:P32" si="4">FLOOR(PRODUCT(0.6,E34),5)</f>
        <v>180</v>
      </c>
      <c r="F32" s="65">
        <f t="shared" si="4"/>
        <v>185</v>
      </c>
      <c r="G32" s="65">
        <f t="shared" si="4"/>
        <v>190</v>
      </c>
      <c r="H32" s="65">
        <f t="shared" si="4"/>
        <v>195</v>
      </c>
      <c r="I32" s="65">
        <f t="shared" si="4"/>
        <v>200</v>
      </c>
      <c r="J32" s="65">
        <f t="shared" si="4"/>
        <v>210</v>
      </c>
      <c r="K32" s="65">
        <f t="shared" si="4"/>
        <v>215</v>
      </c>
      <c r="L32" s="65">
        <f t="shared" si="4"/>
        <v>220</v>
      </c>
      <c r="M32" s="65">
        <f t="shared" si="4"/>
        <v>225</v>
      </c>
      <c r="N32" s="65">
        <f t="shared" si="4"/>
        <v>230</v>
      </c>
      <c r="O32" s="65">
        <f t="shared" si="4"/>
        <v>240</v>
      </c>
      <c r="P32" s="65">
        <f t="shared" si="4"/>
        <v>245</v>
      </c>
      <c r="Q32" s="66"/>
      <c r="R32" s="67"/>
      <c r="S32" s="67"/>
      <c r="T32" s="67"/>
      <c r="U32" s="67"/>
      <c r="V32" s="67"/>
      <c r="W32" s="67"/>
      <c r="X32" s="67"/>
      <c r="Y32" s="67"/>
      <c r="Z32" s="67"/>
      <c r="AA32" s="67"/>
    </row>
    <row r="33" ht="12.75" customHeight="1">
      <c r="C33" s="63" t="s">
        <v>31</v>
      </c>
      <c r="D33" s="68" t="s">
        <v>35</v>
      </c>
      <c r="E33" s="65">
        <f t="shared" ref="E33:P33" si="5">FLOOR(PRODUCT(0.8,E34),5)</f>
        <v>240</v>
      </c>
      <c r="F33" s="65">
        <f t="shared" si="5"/>
        <v>245</v>
      </c>
      <c r="G33" s="65">
        <f t="shared" si="5"/>
        <v>255</v>
      </c>
      <c r="H33" s="65">
        <f t="shared" si="5"/>
        <v>260</v>
      </c>
      <c r="I33" s="65">
        <f t="shared" si="5"/>
        <v>270</v>
      </c>
      <c r="J33" s="65">
        <f t="shared" si="5"/>
        <v>280</v>
      </c>
      <c r="K33" s="65">
        <f t="shared" si="5"/>
        <v>285</v>
      </c>
      <c r="L33" s="65">
        <f t="shared" si="5"/>
        <v>295</v>
      </c>
      <c r="M33" s="65">
        <f t="shared" si="5"/>
        <v>300</v>
      </c>
      <c r="N33" s="65">
        <f t="shared" si="5"/>
        <v>310</v>
      </c>
      <c r="O33" s="65">
        <f t="shared" si="5"/>
        <v>320</v>
      </c>
      <c r="P33" s="65">
        <f t="shared" si="5"/>
        <v>325</v>
      </c>
      <c r="Q33" s="66"/>
      <c r="R33" s="67"/>
      <c r="S33" s="67"/>
      <c r="T33" s="67"/>
      <c r="U33" s="67"/>
      <c r="V33" s="67"/>
      <c r="W33" s="67"/>
      <c r="X33" s="67"/>
      <c r="Y33" s="67"/>
      <c r="Z33" s="67"/>
      <c r="AA33" s="67"/>
    </row>
    <row r="34" ht="12.75" customHeight="1">
      <c r="C34" s="63" t="s">
        <v>36</v>
      </c>
      <c r="D34" s="68" t="s">
        <v>37</v>
      </c>
      <c r="E34" s="69">
        <f>ROUND(((H22-(H22*$J$22))/$F$20),(0/5))*$F$20</f>
        <v>300</v>
      </c>
      <c r="F34" s="69">
        <f t="shared" ref="F34:P34" si="6">E53+$I$22</f>
        <v>310</v>
      </c>
      <c r="G34" s="69">
        <f t="shared" si="6"/>
        <v>320</v>
      </c>
      <c r="H34" s="69">
        <f t="shared" si="6"/>
        <v>330</v>
      </c>
      <c r="I34" s="69">
        <f t="shared" si="6"/>
        <v>340</v>
      </c>
      <c r="J34" s="69">
        <f t="shared" si="6"/>
        <v>350</v>
      </c>
      <c r="K34" s="69">
        <f t="shared" si="6"/>
        <v>360</v>
      </c>
      <c r="L34" s="69">
        <f t="shared" si="6"/>
        <v>370</v>
      </c>
      <c r="M34" s="69">
        <f t="shared" si="6"/>
        <v>380</v>
      </c>
      <c r="N34" s="69">
        <f t="shared" si="6"/>
        <v>390</v>
      </c>
      <c r="O34" s="69">
        <f t="shared" si="6"/>
        <v>400</v>
      </c>
      <c r="P34" s="69">
        <f t="shared" si="6"/>
        <v>410</v>
      </c>
      <c r="Q34" s="70"/>
      <c r="R34" s="71"/>
      <c r="S34" s="71"/>
      <c r="T34" s="71"/>
      <c r="U34" s="71"/>
      <c r="V34" s="71"/>
      <c r="W34" s="71"/>
      <c r="X34" s="71"/>
      <c r="Y34" s="71"/>
      <c r="Z34" s="71"/>
      <c r="AA34" s="71"/>
    </row>
    <row r="35" ht="12.75" customHeight="1">
      <c r="C35" s="72"/>
      <c r="D35" s="73"/>
      <c r="E35" s="74"/>
      <c r="F35" s="74"/>
      <c r="G35" s="74"/>
      <c r="H35" s="74"/>
      <c r="I35" s="74"/>
      <c r="J35" s="74"/>
      <c r="K35" s="74"/>
      <c r="L35" s="74"/>
      <c r="M35" s="74"/>
      <c r="N35" s="74"/>
      <c r="O35" s="74"/>
      <c r="P35" s="74"/>
      <c r="Q35" s="75"/>
      <c r="R35" s="76"/>
      <c r="S35" s="76"/>
      <c r="T35" s="76"/>
      <c r="U35" s="76"/>
      <c r="V35" s="76"/>
      <c r="W35" s="76"/>
      <c r="X35" s="76"/>
      <c r="Y35" s="76"/>
      <c r="Z35" s="76"/>
      <c r="AA35" s="76"/>
    </row>
    <row r="36" ht="12.75" customHeight="1">
      <c r="B36" s="62" t="str">
        <f>D23</f>
        <v>Press de banca</v>
      </c>
      <c r="C36" s="63" t="s">
        <v>31</v>
      </c>
      <c r="D36" s="68" t="s">
        <v>32</v>
      </c>
      <c r="E36" s="65">
        <v>45.0</v>
      </c>
      <c r="F36" s="65">
        <v>45.0</v>
      </c>
      <c r="G36" s="65">
        <v>45.0</v>
      </c>
      <c r="H36" s="65">
        <v>45.0</v>
      </c>
      <c r="I36" s="65">
        <v>45.0</v>
      </c>
      <c r="J36" s="65">
        <v>45.0</v>
      </c>
      <c r="K36" s="65">
        <v>45.0</v>
      </c>
      <c r="L36" s="65">
        <v>45.0</v>
      </c>
      <c r="M36" s="65">
        <v>45.0</v>
      </c>
      <c r="N36" s="65">
        <v>45.0</v>
      </c>
      <c r="O36" s="65">
        <v>45.0</v>
      </c>
      <c r="P36" s="65">
        <v>45.0</v>
      </c>
      <c r="Q36" s="66"/>
      <c r="R36" s="67"/>
      <c r="S36" s="67"/>
      <c r="T36" s="67"/>
      <c r="U36" s="67"/>
      <c r="V36" s="67"/>
      <c r="W36" s="67"/>
      <c r="X36" s="67"/>
      <c r="Y36" s="67"/>
      <c r="Z36" s="67"/>
      <c r="AA36" s="67"/>
    </row>
    <row r="37" ht="12.75" customHeight="1">
      <c r="C37" s="63" t="s">
        <v>31</v>
      </c>
      <c r="D37" s="68" t="s">
        <v>33</v>
      </c>
      <c r="E37" s="65">
        <f t="shared" ref="E37:P37" si="7">FLOOR(PRODUCT(0.5,E40),5)</f>
        <v>75</v>
      </c>
      <c r="F37" s="65">
        <f t="shared" si="7"/>
        <v>75</v>
      </c>
      <c r="G37" s="65">
        <f t="shared" si="7"/>
        <v>80</v>
      </c>
      <c r="H37" s="65">
        <f t="shared" si="7"/>
        <v>80</v>
      </c>
      <c r="I37" s="65">
        <f t="shared" si="7"/>
        <v>85</v>
      </c>
      <c r="J37" s="65">
        <f t="shared" si="7"/>
        <v>85</v>
      </c>
      <c r="K37" s="65">
        <f t="shared" si="7"/>
        <v>90</v>
      </c>
      <c r="L37" s="65">
        <f t="shared" si="7"/>
        <v>90</v>
      </c>
      <c r="M37" s="65">
        <f t="shared" si="7"/>
        <v>95</v>
      </c>
      <c r="N37" s="65">
        <f t="shared" si="7"/>
        <v>95</v>
      </c>
      <c r="O37" s="65">
        <f t="shared" si="7"/>
        <v>100</v>
      </c>
      <c r="P37" s="65">
        <f t="shared" si="7"/>
        <v>100</v>
      </c>
      <c r="Q37" s="66"/>
      <c r="R37" s="67"/>
      <c r="S37" s="67"/>
      <c r="T37" s="67"/>
      <c r="U37" s="67"/>
      <c r="V37" s="67"/>
      <c r="W37" s="67"/>
      <c r="X37" s="67"/>
      <c r="Y37" s="67"/>
      <c r="Z37" s="67"/>
      <c r="AA37" s="67"/>
    </row>
    <row r="38" ht="12.75" customHeight="1">
      <c r="C38" s="63" t="s">
        <v>31</v>
      </c>
      <c r="D38" s="68" t="s">
        <v>34</v>
      </c>
      <c r="E38" s="65">
        <f t="shared" ref="E38:P38" si="8">FLOOR(PRODUCT(0.7,E40),5)</f>
        <v>105</v>
      </c>
      <c r="F38" s="65">
        <f t="shared" si="8"/>
        <v>105</v>
      </c>
      <c r="G38" s="65">
        <f t="shared" si="8"/>
        <v>110</v>
      </c>
      <c r="H38" s="65">
        <f t="shared" si="8"/>
        <v>115</v>
      </c>
      <c r="I38" s="65">
        <f t="shared" si="8"/>
        <v>115</v>
      </c>
      <c r="J38" s="65">
        <f t="shared" si="8"/>
        <v>120</v>
      </c>
      <c r="K38" s="65">
        <f t="shared" si="8"/>
        <v>125</v>
      </c>
      <c r="L38" s="65">
        <f t="shared" si="8"/>
        <v>125</v>
      </c>
      <c r="M38" s="65">
        <f t="shared" si="8"/>
        <v>130</v>
      </c>
      <c r="N38" s="65">
        <f t="shared" si="8"/>
        <v>135</v>
      </c>
      <c r="O38" s="65">
        <f t="shared" si="8"/>
        <v>140</v>
      </c>
      <c r="P38" s="65">
        <f t="shared" si="8"/>
        <v>140</v>
      </c>
      <c r="Q38" s="66"/>
      <c r="R38" s="67"/>
      <c r="S38" s="67"/>
      <c r="T38" s="67"/>
      <c r="U38" s="67"/>
      <c r="V38" s="67"/>
      <c r="W38" s="67"/>
      <c r="X38" s="67"/>
      <c r="Y38" s="67"/>
      <c r="Z38" s="67"/>
      <c r="AA38" s="67"/>
    </row>
    <row r="39" ht="12.75" customHeight="1">
      <c r="C39" s="63" t="s">
        <v>31</v>
      </c>
      <c r="D39" s="68" t="s">
        <v>35</v>
      </c>
      <c r="E39" s="65">
        <f t="shared" ref="E39:P39" si="9">FLOOR(PRODUCT(0.9,E40),5)</f>
        <v>135</v>
      </c>
      <c r="F39" s="65">
        <f t="shared" si="9"/>
        <v>135</v>
      </c>
      <c r="G39" s="65">
        <f t="shared" si="9"/>
        <v>140</v>
      </c>
      <c r="H39" s="65">
        <f t="shared" si="9"/>
        <v>145</v>
      </c>
      <c r="I39" s="65">
        <f t="shared" si="9"/>
        <v>150</v>
      </c>
      <c r="J39" s="65">
        <f t="shared" si="9"/>
        <v>155</v>
      </c>
      <c r="K39" s="65">
        <f t="shared" si="9"/>
        <v>160</v>
      </c>
      <c r="L39" s="65">
        <f t="shared" si="9"/>
        <v>165</v>
      </c>
      <c r="M39" s="65">
        <f t="shared" si="9"/>
        <v>170</v>
      </c>
      <c r="N39" s="65">
        <f t="shared" si="9"/>
        <v>175</v>
      </c>
      <c r="O39" s="65">
        <f t="shared" si="9"/>
        <v>180</v>
      </c>
      <c r="P39" s="65">
        <f t="shared" si="9"/>
        <v>180</v>
      </c>
      <c r="Q39" s="66"/>
      <c r="R39" s="67"/>
      <c r="S39" s="67"/>
      <c r="T39" s="67"/>
      <c r="U39" s="67"/>
      <c r="V39" s="67"/>
      <c r="W39" s="67"/>
      <c r="X39" s="67"/>
      <c r="Y39" s="67"/>
      <c r="Z39" s="67"/>
      <c r="AA39" s="67"/>
    </row>
    <row r="40" ht="12.75" customHeight="1">
      <c r="C40" s="63" t="s">
        <v>36</v>
      </c>
      <c r="D40" s="68" t="s">
        <v>37</v>
      </c>
      <c r="E40" s="69">
        <f>ROUND(((H23-(H23*$J$23))/$F$20),(0/5))*$F$20</f>
        <v>150</v>
      </c>
      <c r="F40" s="69">
        <f t="shared" ref="F40:P40" si="10">E40+$I$23</f>
        <v>155</v>
      </c>
      <c r="G40" s="69">
        <f t="shared" si="10"/>
        <v>160</v>
      </c>
      <c r="H40" s="69">
        <f t="shared" si="10"/>
        <v>165</v>
      </c>
      <c r="I40" s="69">
        <f t="shared" si="10"/>
        <v>170</v>
      </c>
      <c r="J40" s="69">
        <f t="shared" si="10"/>
        <v>175</v>
      </c>
      <c r="K40" s="69">
        <f t="shared" si="10"/>
        <v>180</v>
      </c>
      <c r="L40" s="69">
        <f t="shared" si="10"/>
        <v>185</v>
      </c>
      <c r="M40" s="69">
        <f t="shared" si="10"/>
        <v>190</v>
      </c>
      <c r="N40" s="69">
        <f t="shared" si="10"/>
        <v>195</v>
      </c>
      <c r="O40" s="69">
        <f t="shared" si="10"/>
        <v>200</v>
      </c>
      <c r="P40" s="69">
        <f t="shared" si="10"/>
        <v>205</v>
      </c>
      <c r="Q40" s="70"/>
      <c r="R40" s="71"/>
      <c r="S40" s="71"/>
      <c r="T40" s="71"/>
      <c r="U40" s="71"/>
      <c r="V40" s="71"/>
      <c r="W40" s="71"/>
      <c r="X40" s="71"/>
      <c r="Y40" s="71"/>
      <c r="Z40" s="71"/>
      <c r="AA40" s="71"/>
    </row>
    <row r="41" ht="12.75" customHeight="1">
      <c r="C41" s="15"/>
      <c r="D41" s="77"/>
      <c r="E41" s="74"/>
      <c r="F41" s="74"/>
      <c r="G41" s="74"/>
      <c r="H41" s="74"/>
      <c r="I41" s="74"/>
      <c r="J41" s="74"/>
      <c r="K41" s="74"/>
      <c r="L41" s="74"/>
      <c r="M41" s="74"/>
      <c r="N41" s="74"/>
      <c r="O41" s="74"/>
      <c r="P41" s="74"/>
      <c r="Q41" s="75"/>
      <c r="R41" s="76"/>
      <c r="S41" s="76"/>
      <c r="T41" s="76"/>
      <c r="U41" s="76"/>
      <c r="V41" s="76"/>
      <c r="W41" s="76"/>
      <c r="X41" s="76"/>
      <c r="Y41" s="76"/>
      <c r="Z41" s="76"/>
      <c r="AA41" s="76"/>
    </row>
    <row r="42" ht="12.75" customHeight="1">
      <c r="B42" s="62" t="str">
        <f>D24</f>
        <v>Peso muerto</v>
      </c>
      <c r="C42" s="63" t="s">
        <v>31</v>
      </c>
      <c r="D42" s="68" t="s">
        <v>32</v>
      </c>
      <c r="E42" s="65">
        <f t="shared" ref="E42:P42" si="11">FLOOR(PRODUCT(0.4,E45),5)</f>
        <v>40</v>
      </c>
      <c r="F42" s="65">
        <f t="shared" si="11"/>
        <v>40</v>
      </c>
      <c r="G42" s="65">
        <f t="shared" si="11"/>
        <v>45</v>
      </c>
      <c r="H42" s="65">
        <f t="shared" si="11"/>
        <v>50</v>
      </c>
      <c r="I42" s="65">
        <f t="shared" si="11"/>
        <v>55</v>
      </c>
      <c r="J42" s="65">
        <f t="shared" si="11"/>
        <v>60</v>
      </c>
      <c r="K42" s="65">
        <f t="shared" si="11"/>
        <v>60</v>
      </c>
      <c r="L42" s="65">
        <f t="shared" si="11"/>
        <v>65</v>
      </c>
      <c r="M42" s="65">
        <f t="shared" si="11"/>
        <v>70</v>
      </c>
      <c r="N42" s="65">
        <f t="shared" si="11"/>
        <v>75</v>
      </c>
      <c r="O42" s="65">
        <f t="shared" si="11"/>
        <v>80</v>
      </c>
      <c r="P42" s="65">
        <f t="shared" si="11"/>
        <v>80</v>
      </c>
      <c r="Q42" s="66"/>
      <c r="R42" s="67"/>
      <c r="S42" s="67"/>
      <c r="T42" s="67"/>
      <c r="U42" s="67"/>
      <c r="V42" s="67"/>
      <c r="W42" s="67"/>
      <c r="X42" s="67"/>
      <c r="Y42" s="67"/>
      <c r="Z42" s="67"/>
      <c r="AA42" s="67"/>
    </row>
    <row r="43" ht="12.75" customHeight="1">
      <c r="C43" s="63" t="s">
        <v>31</v>
      </c>
      <c r="D43" s="68" t="s">
        <v>34</v>
      </c>
      <c r="E43" s="65">
        <f t="shared" ref="E43:P43" si="12">FLOOR(PRODUCT(0.6,E45),5)</f>
        <v>60</v>
      </c>
      <c r="F43" s="65">
        <f t="shared" si="12"/>
        <v>65</v>
      </c>
      <c r="G43" s="65">
        <f t="shared" si="12"/>
        <v>70</v>
      </c>
      <c r="H43" s="65">
        <f t="shared" si="12"/>
        <v>75</v>
      </c>
      <c r="I43" s="65">
        <f t="shared" si="12"/>
        <v>80</v>
      </c>
      <c r="J43" s="65">
        <f t="shared" si="12"/>
        <v>90</v>
      </c>
      <c r="K43" s="65">
        <f t="shared" si="12"/>
        <v>95</v>
      </c>
      <c r="L43" s="65">
        <f t="shared" si="12"/>
        <v>100</v>
      </c>
      <c r="M43" s="65">
        <f t="shared" si="12"/>
        <v>105</v>
      </c>
      <c r="N43" s="65">
        <f t="shared" si="12"/>
        <v>110</v>
      </c>
      <c r="O43" s="65">
        <f t="shared" si="12"/>
        <v>120</v>
      </c>
      <c r="P43" s="65">
        <f t="shared" si="12"/>
        <v>125</v>
      </c>
      <c r="Q43" s="66"/>
      <c r="R43" s="67"/>
      <c r="S43" s="67"/>
      <c r="T43" s="67"/>
      <c r="U43" s="67"/>
      <c r="V43" s="67"/>
      <c r="W43" s="67"/>
      <c r="X43" s="67"/>
      <c r="Y43" s="67"/>
      <c r="Z43" s="67"/>
      <c r="AA43" s="67"/>
    </row>
    <row r="44" ht="12.75" customHeight="1">
      <c r="C44" s="63" t="s">
        <v>31</v>
      </c>
      <c r="D44" s="68" t="s">
        <v>35</v>
      </c>
      <c r="E44" s="65">
        <f t="shared" ref="E44:P44" si="13">FLOOR(PRODUCT(0.85,E45),5)</f>
        <v>85</v>
      </c>
      <c r="F44" s="65">
        <f t="shared" si="13"/>
        <v>90</v>
      </c>
      <c r="G44" s="65">
        <f t="shared" si="13"/>
        <v>100</v>
      </c>
      <c r="H44" s="65">
        <f t="shared" si="13"/>
        <v>110</v>
      </c>
      <c r="I44" s="65">
        <f t="shared" si="13"/>
        <v>115</v>
      </c>
      <c r="J44" s="65">
        <f t="shared" si="13"/>
        <v>125</v>
      </c>
      <c r="K44" s="65">
        <f t="shared" si="13"/>
        <v>135</v>
      </c>
      <c r="L44" s="65">
        <f t="shared" si="13"/>
        <v>140</v>
      </c>
      <c r="M44" s="65">
        <f t="shared" si="13"/>
        <v>150</v>
      </c>
      <c r="N44" s="65">
        <f t="shared" si="13"/>
        <v>160</v>
      </c>
      <c r="O44" s="65">
        <f t="shared" si="13"/>
        <v>170</v>
      </c>
      <c r="P44" s="65">
        <f t="shared" si="13"/>
        <v>175</v>
      </c>
      <c r="Q44" s="66"/>
      <c r="R44" s="67"/>
      <c r="S44" s="67"/>
      <c r="T44" s="67"/>
      <c r="U44" s="67"/>
      <c r="V44" s="67"/>
      <c r="W44" s="67"/>
      <c r="X44" s="67"/>
      <c r="Y44" s="67"/>
      <c r="Z44" s="67"/>
      <c r="AA44" s="67"/>
    </row>
    <row r="45" ht="12.75" customHeight="1">
      <c r="C45" s="63" t="s">
        <v>36</v>
      </c>
      <c r="D45" s="68" t="s">
        <v>33</v>
      </c>
      <c r="E45" s="69">
        <f>ROUND(((H24-(H24*$J$24))/$F$20),(0/5))*$F$20</f>
        <v>100</v>
      </c>
      <c r="F45" s="78">
        <f t="shared" ref="F45:P45" si="14">E45+$I$24</f>
        <v>110</v>
      </c>
      <c r="G45" s="78">
        <f t="shared" si="14"/>
        <v>120</v>
      </c>
      <c r="H45" s="78">
        <f t="shared" si="14"/>
        <v>130</v>
      </c>
      <c r="I45" s="78">
        <f t="shared" si="14"/>
        <v>140</v>
      </c>
      <c r="J45" s="78">
        <f t="shared" si="14"/>
        <v>150</v>
      </c>
      <c r="K45" s="78">
        <f t="shared" si="14"/>
        <v>160</v>
      </c>
      <c r="L45" s="78">
        <f t="shared" si="14"/>
        <v>170</v>
      </c>
      <c r="M45" s="78">
        <f t="shared" si="14"/>
        <v>180</v>
      </c>
      <c r="N45" s="78">
        <f t="shared" si="14"/>
        <v>190</v>
      </c>
      <c r="O45" s="78">
        <f t="shared" si="14"/>
        <v>200</v>
      </c>
      <c r="P45" s="78">
        <f t="shared" si="14"/>
        <v>210</v>
      </c>
      <c r="Q45" s="79"/>
      <c r="R45" s="80"/>
      <c r="S45" s="80"/>
      <c r="T45" s="80"/>
      <c r="U45" s="80"/>
      <c r="V45" s="80"/>
      <c r="W45" s="80"/>
      <c r="X45" s="80"/>
      <c r="Y45" s="80"/>
      <c r="Z45" s="80"/>
      <c r="AA45" s="80"/>
    </row>
    <row r="46" ht="12.75" customHeight="1">
      <c r="E46" s="26"/>
      <c r="F46" s="26"/>
      <c r="G46" s="26"/>
      <c r="H46" s="26"/>
      <c r="I46" s="26"/>
      <c r="J46" s="26"/>
      <c r="K46" s="26"/>
      <c r="L46" s="26"/>
      <c r="M46" s="26"/>
      <c r="N46" s="26"/>
      <c r="O46" s="26"/>
      <c r="P46" s="26"/>
    </row>
    <row r="47" ht="12.75" customHeight="1"/>
    <row r="48" ht="12.75" customHeight="1">
      <c r="A48" s="56" t="s">
        <v>38</v>
      </c>
      <c r="B48" s="57"/>
      <c r="C48" s="58"/>
      <c r="D48" s="59" t="s">
        <v>18</v>
      </c>
      <c r="E48" s="59" t="s">
        <v>39</v>
      </c>
      <c r="F48" s="59" t="s">
        <v>40</v>
      </c>
      <c r="G48" s="59" t="s">
        <v>41</v>
      </c>
      <c r="H48" s="59" t="s">
        <v>42</v>
      </c>
      <c r="I48" s="59" t="s">
        <v>43</v>
      </c>
      <c r="J48" s="59" t="s">
        <v>44</v>
      </c>
      <c r="K48" s="59" t="s">
        <v>45</v>
      </c>
      <c r="L48" s="60" t="s">
        <v>46</v>
      </c>
      <c r="M48" s="61" t="s">
        <v>47</v>
      </c>
      <c r="N48" s="61" t="s">
        <v>48</v>
      </c>
      <c r="O48" s="61" t="s">
        <v>49</v>
      </c>
      <c r="P48" s="61" t="s">
        <v>50</v>
      </c>
    </row>
    <row r="49" ht="12.75" customHeight="1">
      <c r="B49" s="62" t="str">
        <f>B30</f>
        <v>Sentadilla</v>
      </c>
      <c r="C49" s="63" t="s">
        <v>31</v>
      </c>
      <c r="D49" s="64" t="s">
        <v>32</v>
      </c>
      <c r="E49" s="65">
        <v>45.0</v>
      </c>
      <c r="F49" s="65">
        <v>45.0</v>
      </c>
      <c r="G49" s="65">
        <v>45.0</v>
      </c>
      <c r="H49" s="65">
        <v>45.0</v>
      </c>
      <c r="I49" s="65">
        <v>45.0</v>
      </c>
      <c r="J49" s="65">
        <v>45.0</v>
      </c>
      <c r="K49" s="65">
        <v>45.0</v>
      </c>
      <c r="L49" s="65">
        <v>45.0</v>
      </c>
      <c r="M49" s="65">
        <v>45.0</v>
      </c>
      <c r="N49" s="65">
        <v>45.0</v>
      </c>
      <c r="O49" s="65">
        <v>45.0</v>
      </c>
      <c r="P49" s="65">
        <v>45.0</v>
      </c>
      <c r="Q49" s="66"/>
      <c r="R49" s="67"/>
      <c r="S49" s="67"/>
      <c r="T49" s="67"/>
      <c r="U49" s="67"/>
      <c r="V49" s="67"/>
      <c r="W49" s="67"/>
      <c r="X49" s="67"/>
      <c r="Y49" s="67"/>
      <c r="Z49" s="67"/>
      <c r="AA49" s="67"/>
    </row>
    <row r="50" ht="12.75" customHeight="1">
      <c r="C50" s="63" t="s">
        <v>31</v>
      </c>
      <c r="D50" s="68" t="s">
        <v>33</v>
      </c>
      <c r="E50" s="65">
        <f t="shared" ref="E50:P50" si="15">FLOOR(PRODUCT(0.4,E53),5)</f>
        <v>120</v>
      </c>
      <c r="F50" s="65">
        <f t="shared" si="15"/>
        <v>125</v>
      </c>
      <c r="G50" s="65">
        <f t="shared" si="15"/>
        <v>130</v>
      </c>
      <c r="H50" s="65">
        <f t="shared" si="15"/>
        <v>130</v>
      </c>
      <c r="I50" s="65">
        <f t="shared" si="15"/>
        <v>135</v>
      </c>
      <c r="J50" s="65">
        <f t="shared" si="15"/>
        <v>140</v>
      </c>
      <c r="K50" s="65">
        <f t="shared" si="15"/>
        <v>145</v>
      </c>
      <c r="L50" s="65">
        <f t="shared" si="15"/>
        <v>150</v>
      </c>
      <c r="M50" s="65">
        <f t="shared" si="15"/>
        <v>150</v>
      </c>
      <c r="N50" s="65">
        <f t="shared" si="15"/>
        <v>155</v>
      </c>
      <c r="O50" s="65">
        <f t="shared" si="15"/>
        <v>160</v>
      </c>
      <c r="P50" s="65">
        <f t="shared" si="15"/>
        <v>165</v>
      </c>
      <c r="Q50" s="66"/>
      <c r="R50" s="67"/>
      <c r="S50" s="67"/>
      <c r="T50" s="67"/>
      <c r="U50" s="67"/>
      <c r="V50" s="67"/>
      <c r="W50" s="67"/>
      <c r="X50" s="67"/>
      <c r="Y50" s="67"/>
      <c r="Z50" s="67"/>
      <c r="AA50" s="67"/>
    </row>
    <row r="51" ht="12.75" customHeight="1">
      <c r="C51" s="63" t="s">
        <v>31</v>
      </c>
      <c r="D51" s="68" t="s">
        <v>34</v>
      </c>
      <c r="E51" s="65">
        <f t="shared" ref="E51:P51" si="16">FLOOR(PRODUCT(0.6,E53),5)</f>
        <v>180</v>
      </c>
      <c r="F51" s="65">
        <f t="shared" si="16"/>
        <v>185</v>
      </c>
      <c r="G51" s="65">
        <f t="shared" si="16"/>
        <v>195</v>
      </c>
      <c r="H51" s="65">
        <f t="shared" si="16"/>
        <v>200</v>
      </c>
      <c r="I51" s="65">
        <f t="shared" si="16"/>
        <v>205</v>
      </c>
      <c r="J51" s="65">
        <f t="shared" si="16"/>
        <v>210</v>
      </c>
      <c r="K51" s="65">
        <f t="shared" si="16"/>
        <v>215</v>
      </c>
      <c r="L51" s="65">
        <f t="shared" si="16"/>
        <v>225</v>
      </c>
      <c r="M51" s="65">
        <f t="shared" si="16"/>
        <v>230</v>
      </c>
      <c r="N51" s="65">
        <f t="shared" si="16"/>
        <v>235</v>
      </c>
      <c r="O51" s="65">
        <f t="shared" si="16"/>
        <v>240</v>
      </c>
      <c r="P51" s="65">
        <f t="shared" si="16"/>
        <v>245</v>
      </c>
      <c r="Q51" s="66"/>
      <c r="R51" s="67"/>
      <c r="S51" s="67"/>
      <c r="T51" s="67"/>
      <c r="U51" s="67"/>
      <c r="V51" s="67"/>
      <c r="W51" s="67"/>
      <c r="X51" s="67"/>
      <c r="Y51" s="67"/>
      <c r="Z51" s="67"/>
      <c r="AA51" s="67"/>
    </row>
    <row r="52" ht="12.75" customHeight="1">
      <c r="C52" s="63" t="s">
        <v>31</v>
      </c>
      <c r="D52" s="68" t="s">
        <v>35</v>
      </c>
      <c r="E52" s="65">
        <f t="shared" ref="E52:P52" si="17">FLOOR(PRODUCT(0.8,E53),5)</f>
        <v>240</v>
      </c>
      <c r="F52" s="65">
        <f t="shared" si="17"/>
        <v>250</v>
      </c>
      <c r="G52" s="65">
        <f t="shared" si="17"/>
        <v>260</v>
      </c>
      <c r="H52" s="65">
        <f t="shared" si="17"/>
        <v>265</v>
      </c>
      <c r="I52" s="65">
        <f t="shared" si="17"/>
        <v>275</v>
      </c>
      <c r="J52" s="65">
        <f t="shared" si="17"/>
        <v>280</v>
      </c>
      <c r="K52" s="65">
        <f t="shared" si="17"/>
        <v>290</v>
      </c>
      <c r="L52" s="65">
        <f t="shared" si="17"/>
        <v>300</v>
      </c>
      <c r="M52" s="65">
        <f t="shared" si="17"/>
        <v>305</v>
      </c>
      <c r="N52" s="65">
        <f t="shared" si="17"/>
        <v>315</v>
      </c>
      <c r="O52" s="65">
        <f t="shared" si="17"/>
        <v>320</v>
      </c>
      <c r="P52" s="65">
        <f t="shared" si="17"/>
        <v>330</v>
      </c>
      <c r="Q52" s="66"/>
      <c r="R52" s="67"/>
      <c r="S52" s="67"/>
      <c r="T52" s="67"/>
      <c r="U52" s="67"/>
      <c r="V52" s="67"/>
      <c r="W52" s="67"/>
      <c r="X52" s="67"/>
      <c r="Y52" s="67"/>
      <c r="Z52" s="67"/>
      <c r="AA52" s="67"/>
    </row>
    <row r="53" ht="12.75" customHeight="1">
      <c r="C53" s="63" t="s">
        <v>36</v>
      </c>
      <c r="D53" s="68" t="s">
        <v>37</v>
      </c>
      <c r="E53" s="69">
        <f>(ROUND(((H22-(H22*$J$22))/$F$20),(0/5))*$F$20)+$I$22</f>
        <v>305</v>
      </c>
      <c r="F53" s="69">
        <f t="shared" ref="F53:P53" si="18">F34+$I$22</f>
        <v>315</v>
      </c>
      <c r="G53" s="69">
        <f t="shared" si="18"/>
        <v>325</v>
      </c>
      <c r="H53" s="69">
        <f t="shared" si="18"/>
        <v>335</v>
      </c>
      <c r="I53" s="69">
        <f t="shared" si="18"/>
        <v>345</v>
      </c>
      <c r="J53" s="69">
        <f t="shared" si="18"/>
        <v>355</v>
      </c>
      <c r="K53" s="69">
        <f t="shared" si="18"/>
        <v>365</v>
      </c>
      <c r="L53" s="69">
        <f t="shared" si="18"/>
        <v>375</v>
      </c>
      <c r="M53" s="69">
        <f t="shared" si="18"/>
        <v>385</v>
      </c>
      <c r="N53" s="69">
        <f t="shared" si="18"/>
        <v>395</v>
      </c>
      <c r="O53" s="69">
        <f t="shared" si="18"/>
        <v>405</v>
      </c>
      <c r="P53" s="69">
        <f t="shared" si="18"/>
        <v>415</v>
      </c>
      <c r="Q53" s="70"/>
      <c r="R53" s="71"/>
      <c r="S53" s="71"/>
      <c r="T53" s="71"/>
      <c r="U53" s="71"/>
      <c r="V53" s="71"/>
      <c r="W53" s="71"/>
      <c r="X53" s="71"/>
      <c r="Y53" s="71"/>
      <c r="Z53" s="71"/>
      <c r="AA53" s="71"/>
    </row>
    <row r="54" ht="12.75" customHeight="1">
      <c r="C54" s="72"/>
      <c r="D54" s="73"/>
      <c r="E54" s="74"/>
      <c r="F54" s="74"/>
      <c r="G54" s="74"/>
      <c r="H54" s="74"/>
      <c r="I54" s="74"/>
      <c r="J54" s="74"/>
      <c r="K54" s="74"/>
      <c r="L54" s="74"/>
      <c r="M54" s="74"/>
      <c r="N54" s="74"/>
      <c r="O54" s="74"/>
      <c r="P54" s="74"/>
      <c r="Q54" s="75"/>
      <c r="R54" s="76"/>
      <c r="S54" s="76"/>
      <c r="T54" s="76"/>
      <c r="U54" s="76"/>
      <c r="V54" s="76"/>
      <c r="W54" s="76"/>
      <c r="X54" s="76"/>
      <c r="Y54" s="76"/>
      <c r="Z54" s="76"/>
      <c r="AA54" s="76"/>
    </row>
    <row r="55" ht="12.75" customHeight="1">
      <c r="B55" s="62" t="str">
        <f>D25</f>
        <v>Press militar</v>
      </c>
      <c r="C55" s="63" t="s">
        <v>31</v>
      </c>
      <c r="D55" s="68" t="s">
        <v>32</v>
      </c>
      <c r="E55" s="65">
        <v>45.0</v>
      </c>
      <c r="F55" s="65">
        <v>45.0</v>
      </c>
      <c r="G55" s="65">
        <v>45.0</v>
      </c>
      <c r="H55" s="65">
        <v>45.0</v>
      </c>
      <c r="I55" s="65">
        <v>45.0</v>
      </c>
      <c r="J55" s="65">
        <v>45.0</v>
      </c>
      <c r="K55" s="65">
        <v>45.0</v>
      </c>
      <c r="L55" s="65">
        <v>45.0</v>
      </c>
      <c r="M55" s="65">
        <v>45.0</v>
      </c>
      <c r="N55" s="65">
        <v>45.0</v>
      </c>
      <c r="O55" s="65">
        <v>45.0</v>
      </c>
      <c r="P55" s="65">
        <v>45.0</v>
      </c>
      <c r="Q55" s="66"/>
      <c r="R55" s="67"/>
      <c r="S55" s="67"/>
      <c r="T55" s="67"/>
      <c r="U55" s="67"/>
      <c r="V55" s="67"/>
      <c r="W55" s="67"/>
      <c r="X55" s="67"/>
      <c r="Y55" s="67"/>
      <c r="Z55" s="67"/>
      <c r="AA55" s="67"/>
    </row>
    <row r="56" ht="12.75" customHeight="1">
      <c r="C56" s="63" t="s">
        <v>31</v>
      </c>
      <c r="D56" s="68" t="s">
        <v>33</v>
      </c>
      <c r="E56" s="65">
        <f t="shared" ref="E56:P56" si="19">FLOOR(PRODUCT(0.55,E59),5)</f>
        <v>55</v>
      </c>
      <c r="F56" s="65">
        <f t="shared" si="19"/>
        <v>55</v>
      </c>
      <c r="G56" s="65">
        <f t="shared" si="19"/>
        <v>60</v>
      </c>
      <c r="H56" s="65">
        <f t="shared" si="19"/>
        <v>60</v>
      </c>
      <c r="I56" s="65">
        <f t="shared" si="19"/>
        <v>65</v>
      </c>
      <c r="J56" s="65">
        <f t="shared" si="19"/>
        <v>65</v>
      </c>
      <c r="K56" s="65">
        <f t="shared" si="19"/>
        <v>70</v>
      </c>
      <c r="L56" s="65">
        <f t="shared" si="19"/>
        <v>70</v>
      </c>
      <c r="M56" s="65">
        <f t="shared" si="19"/>
        <v>75</v>
      </c>
      <c r="N56" s="65">
        <f t="shared" si="19"/>
        <v>75</v>
      </c>
      <c r="O56" s="65">
        <f t="shared" si="19"/>
        <v>80</v>
      </c>
      <c r="P56" s="65">
        <f t="shared" si="19"/>
        <v>85</v>
      </c>
      <c r="Q56" s="66"/>
      <c r="R56" s="67"/>
      <c r="S56" s="67"/>
      <c r="T56" s="67"/>
      <c r="U56" s="67"/>
      <c r="V56" s="67"/>
      <c r="W56" s="67"/>
      <c r="X56" s="67"/>
      <c r="Y56" s="67"/>
      <c r="Z56" s="67"/>
      <c r="AA56" s="67"/>
    </row>
    <row r="57" ht="12.75" customHeight="1">
      <c r="C57" s="63" t="s">
        <v>31</v>
      </c>
      <c r="D57" s="68" t="s">
        <v>34</v>
      </c>
      <c r="E57" s="65">
        <f t="shared" ref="E57:P57" si="20">FLOOR(PRODUCT(0.7,E59),5)</f>
        <v>70</v>
      </c>
      <c r="F57" s="65">
        <f t="shared" si="20"/>
        <v>70</v>
      </c>
      <c r="G57" s="65">
        <f t="shared" si="20"/>
        <v>75</v>
      </c>
      <c r="H57" s="65">
        <f t="shared" si="20"/>
        <v>80</v>
      </c>
      <c r="I57" s="65">
        <f t="shared" si="20"/>
        <v>80</v>
      </c>
      <c r="J57" s="65">
        <f t="shared" si="20"/>
        <v>85</v>
      </c>
      <c r="K57" s="65">
        <f t="shared" si="20"/>
        <v>90</v>
      </c>
      <c r="L57" s="65">
        <f t="shared" si="20"/>
        <v>90</v>
      </c>
      <c r="M57" s="65">
        <f t="shared" si="20"/>
        <v>95</v>
      </c>
      <c r="N57" s="65">
        <f t="shared" si="20"/>
        <v>100</v>
      </c>
      <c r="O57" s="65">
        <f t="shared" si="20"/>
        <v>105</v>
      </c>
      <c r="P57" s="65">
        <f t="shared" si="20"/>
        <v>105</v>
      </c>
      <c r="Q57" s="66"/>
      <c r="R57" s="67"/>
      <c r="S57" s="67"/>
      <c r="T57" s="67"/>
      <c r="U57" s="67"/>
      <c r="V57" s="67"/>
      <c r="W57" s="67"/>
      <c r="X57" s="67"/>
      <c r="Y57" s="67"/>
      <c r="Z57" s="67"/>
      <c r="AA57" s="67"/>
    </row>
    <row r="58" ht="12.75" customHeight="1">
      <c r="C58" s="63" t="s">
        <v>31</v>
      </c>
      <c r="D58" s="68" t="s">
        <v>35</v>
      </c>
      <c r="E58" s="65">
        <f t="shared" ref="E58:P58" si="21">FLOOR(PRODUCT(0.85,E59),5)</f>
        <v>85</v>
      </c>
      <c r="F58" s="65">
        <f t="shared" si="21"/>
        <v>85</v>
      </c>
      <c r="G58" s="65">
        <f t="shared" si="21"/>
        <v>90</v>
      </c>
      <c r="H58" s="65">
        <f t="shared" si="21"/>
        <v>95</v>
      </c>
      <c r="I58" s="65">
        <f t="shared" si="21"/>
        <v>100</v>
      </c>
      <c r="J58" s="65">
        <f t="shared" si="21"/>
        <v>105</v>
      </c>
      <c r="K58" s="65">
        <f t="shared" si="21"/>
        <v>110</v>
      </c>
      <c r="L58" s="65">
        <f t="shared" si="21"/>
        <v>110</v>
      </c>
      <c r="M58" s="65">
        <f t="shared" si="21"/>
        <v>115</v>
      </c>
      <c r="N58" s="65">
        <f t="shared" si="21"/>
        <v>120</v>
      </c>
      <c r="O58" s="65">
        <f t="shared" si="21"/>
        <v>125</v>
      </c>
      <c r="P58" s="65">
        <f t="shared" si="21"/>
        <v>130</v>
      </c>
      <c r="Q58" s="66"/>
      <c r="R58" s="67"/>
      <c r="S58" s="67"/>
      <c r="T58" s="67"/>
      <c r="U58" s="67"/>
      <c r="V58" s="67"/>
      <c r="W58" s="67"/>
      <c r="X58" s="67"/>
      <c r="Y58" s="67"/>
      <c r="Z58" s="67"/>
      <c r="AA58" s="67"/>
    </row>
    <row r="59" ht="12.75" customHeight="1">
      <c r="C59" s="63" t="s">
        <v>36</v>
      </c>
      <c r="D59" s="68" t="s">
        <v>37</v>
      </c>
      <c r="E59" s="69">
        <f>ROUND(((H25-(H25*$J$25))/$F$20),(0/5))*$F$20</f>
        <v>100</v>
      </c>
      <c r="F59" s="78">
        <f t="shared" ref="F59:P59" si="22">E59+$I$25</f>
        <v>105</v>
      </c>
      <c r="G59" s="78">
        <f t="shared" si="22"/>
        <v>110</v>
      </c>
      <c r="H59" s="78">
        <f t="shared" si="22"/>
        <v>115</v>
      </c>
      <c r="I59" s="78">
        <f t="shared" si="22"/>
        <v>120</v>
      </c>
      <c r="J59" s="78">
        <f t="shared" si="22"/>
        <v>125</v>
      </c>
      <c r="K59" s="78">
        <f t="shared" si="22"/>
        <v>130</v>
      </c>
      <c r="L59" s="78">
        <f t="shared" si="22"/>
        <v>135</v>
      </c>
      <c r="M59" s="78">
        <f t="shared" si="22"/>
        <v>140</v>
      </c>
      <c r="N59" s="78">
        <f t="shared" si="22"/>
        <v>145</v>
      </c>
      <c r="O59" s="78">
        <f t="shared" si="22"/>
        <v>150</v>
      </c>
      <c r="P59" s="78">
        <f t="shared" si="22"/>
        <v>155</v>
      </c>
      <c r="Q59" s="79"/>
      <c r="R59" s="80"/>
      <c r="S59" s="80"/>
      <c r="T59" s="80"/>
      <c r="U59" s="80"/>
      <c r="V59" s="80"/>
      <c r="W59" s="80"/>
      <c r="X59" s="80"/>
      <c r="Y59" s="80"/>
      <c r="Z59" s="80"/>
      <c r="AA59" s="80"/>
    </row>
    <row r="60" ht="12.75" customHeight="1">
      <c r="C60" s="15"/>
      <c r="D60" s="77"/>
      <c r="E60" s="74"/>
      <c r="F60" s="74"/>
      <c r="G60" s="74"/>
      <c r="H60" s="74"/>
      <c r="I60" s="74"/>
      <c r="J60" s="74"/>
      <c r="K60" s="74"/>
      <c r="L60" s="74"/>
      <c r="M60" s="74"/>
      <c r="N60" s="74"/>
      <c r="O60" s="74"/>
      <c r="P60" s="74"/>
      <c r="Q60" s="75"/>
      <c r="R60" s="76"/>
      <c r="S60" s="76"/>
      <c r="T60" s="76"/>
      <c r="U60" s="76"/>
      <c r="V60" s="76"/>
      <c r="W60" s="76"/>
      <c r="X60" s="76"/>
      <c r="Y60" s="76"/>
      <c r="Z60" s="76"/>
      <c r="AA60" s="76"/>
    </row>
    <row r="61" ht="12.75" customHeight="1">
      <c r="B61" s="62" t="str">
        <f>D26</f>
        <v>Arrancada</v>
      </c>
      <c r="C61" s="63" t="s">
        <v>31</v>
      </c>
      <c r="D61" s="68" t="s">
        <v>32</v>
      </c>
      <c r="E61" s="65">
        <v>45.0</v>
      </c>
      <c r="F61" s="65">
        <v>45.0</v>
      </c>
      <c r="G61" s="65">
        <v>45.0</v>
      </c>
      <c r="H61" s="65">
        <v>45.0</v>
      </c>
      <c r="I61" s="65">
        <v>45.0</v>
      </c>
      <c r="J61" s="65">
        <v>45.0</v>
      </c>
      <c r="K61" s="65">
        <v>45.0</v>
      </c>
      <c r="L61" s="65">
        <v>45.0</v>
      </c>
      <c r="M61" s="65">
        <v>45.0</v>
      </c>
      <c r="N61" s="65">
        <v>45.0</v>
      </c>
      <c r="O61" s="65">
        <v>45.0</v>
      </c>
      <c r="P61" s="65">
        <v>45.0</v>
      </c>
      <c r="Q61" s="66"/>
      <c r="R61" s="67"/>
      <c r="S61" s="67"/>
      <c r="T61" s="67"/>
      <c r="U61" s="67"/>
      <c r="V61" s="67"/>
      <c r="W61" s="67"/>
      <c r="X61" s="67"/>
      <c r="Y61" s="67"/>
      <c r="Z61" s="67"/>
      <c r="AA61" s="67"/>
    </row>
    <row r="62" ht="12.75" customHeight="1">
      <c r="C62" s="63" t="s">
        <v>31</v>
      </c>
      <c r="D62" s="68" t="s">
        <v>33</v>
      </c>
      <c r="E62" s="65">
        <f t="shared" ref="E62:P62" si="23">FLOOR(PRODUCT(0.55,E65),5)</f>
        <v>55</v>
      </c>
      <c r="F62" s="65">
        <f t="shared" si="23"/>
        <v>55</v>
      </c>
      <c r="G62" s="65">
        <f t="shared" si="23"/>
        <v>60</v>
      </c>
      <c r="H62" s="65">
        <f t="shared" si="23"/>
        <v>60</v>
      </c>
      <c r="I62" s="65">
        <f t="shared" si="23"/>
        <v>65</v>
      </c>
      <c r="J62" s="65">
        <f t="shared" si="23"/>
        <v>65</v>
      </c>
      <c r="K62" s="65">
        <f t="shared" si="23"/>
        <v>70</v>
      </c>
      <c r="L62" s="65">
        <f t="shared" si="23"/>
        <v>70</v>
      </c>
      <c r="M62" s="65">
        <f t="shared" si="23"/>
        <v>75</v>
      </c>
      <c r="N62" s="65">
        <f t="shared" si="23"/>
        <v>75</v>
      </c>
      <c r="O62" s="65">
        <f t="shared" si="23"/>
        <v>80</v>
      </c>
      <c r="P62" s="65">
        <f t="shared" si="23"/>
        <v>85</v>
      </c>
      <c r="Q62" s="66"/>
      <c r="R62" s="67"/>
      <c r="S62" s="67"/>
      <c r="T62" s="67"/>
      <c r="U62" s="67"/>
      <c r="V62" s="67"/>
      <c r="W62" s="67"/>
      <c r="X62" s="67"/>
      <c r="Y62" s="67"/>
      <c r="Z62" s="67"/>
      <c r="AA62" s="67"/>
    </row>
    <row r="63" ht="12.75" customHeight="1">
      <c r="C63" s="63" t="s">
        <v>31</v>
      </c>
      <c r="D63" s="68" t="s">
        <v>34</v>
      </c>
      <c r="E63" s="65">
        <f t="shared" ref="E63:P63" si="24">FLOOR(PRODUCT(0.7,E65),5)</f>
        <v>70</v>
      </c>
      <c r="F63" s="65">
        <f t="shared" si="24"/>
        <v>70</v>
      </c>
      <c r="G63" s="65">
        <f t="shared" si="24"/>
        <v>75</v>
      </c>
      <c r="H63" s="65">
        <f t="shared" si="24"/>
        <v>80</v>
      </c>
      <c r="I63" s="65">
        <f t="shared" si="24"/>
        <v>80</v>
      </c>
      <c r="J63" s="65">
        <f t="shared" si="24"/>
        <v>85</v>
      </c>
      <c r="K63" s="65">
        <f t="shared" si="24"/>
        <v>90</v>
      </c>
      <c r="L63" s="65">
        <f t="shared" si="24"/>
        <v>90</v>
      </c>
      <c r="M63" s="65">
        <f t="shared" si="24"/>
        <v>95</v>
      </c>
      <c r="N63" s="65">
        <f t="shared" si="24"/>
        <v>100</v>
      </c>
      <c r="O63" s="65">
        <f t="shared" si="24"/>
        <v>105</v>
      </c>
      <c r="P63" s="65">
        <f t="shared" si="24"/>
        <v>105</v>
      </c>
      <c r="Q63" s="66"/>
      <c r="R63" s="67"/>
      <c r="S63" s="67"/>
      <c r="T63" s="67"/>
      <c r="U63" s="67"/>
      <c r="V63" s="67"/>
      <c r="W63" s="67"/>
      <c r="X63" s="67"/>
      <c r="Y63" s="67"/>
      <c r="Z63" s="67"/>
      <c r="AA63" s="67"/>
    </row>
    <row r="64" ht="12.75" customHeight="1">
      <c r="C64" s="63" t="s">
        <v>31</v>
      </c>
      <c r="D64" s="68" t="s">
        <v>35</v>
      </c>
      <c r="E64" s="65">
        <f t="shared" ref="E64:P64" si="25">FLOOR(PRODUCT(0.85,E65),5)</f>
        <v>85</v>
      </c>
      <c r="F64" s="65">
        <f t="shared" si="25"/>
        <v>85</v>
      </c>
      <c r="G64" s="65">
        <f t="shared" si="25"/>
        <v>90</v>
      </c>
      <c r="H64" s="65">
        <f t="shared" si="25"/>
        <v>95</v>
      </c>
      <c r="I64" s="65">
        <f t="shared" si="25"/>
        <v>100</v>
      </c>
      <c r="J64" s="65">
        <f t="shared" si="25"/>
        <v>105</v>
      </c>
      <c r="K64" s="65">
        <f t="shared" si="25"/>
        <v>110</v>
      </c>
      <c r="L64" s="65">
        <f t="shared" si="25"/>
        <v>110</v>
      </c>
      <c r="M64" s="65">
        <f t="shared" si="25"/>
        <v>115</v>
      </c>
      <c r="N64" s="65">
        <f t="shared" si="25"/>
        <v>120</v>
      </c>
      <c r="O64" s="65">
        <f t="shared" si="25"/>
        <v>125</v>
      </c>
      <c r="P64" s="65">
        <f t="shared" si="25"/>
        <v>130</v>
      </c>
      <c r="Q64" s="66"/>
      <c r="R64" s="67"/>
      <c r="S64" s="67"/>
      <c r="T64" s="67"/>
      <c r="U64" s="67"/>
      <c r="V64" s="67"/>
      <c r="W64" s="67"/>
      <c r="X64" s="67"/>
      <c r="Y64" s="67"/>
      <c r="Z64" s="67"/>
      <c r="AA64" s="67"/>
    </row>
    <row r="65" ht="12.75" customHeight="1">
      <c r="C65" s="63" t="s">
        <v>36</v>
      </c>
      <c r="D65" s="68" t="s">
        <v>51</v>
      </c>
      <c r="E65" s="69">
        <f>ROUND(((H26-(H26*$J$26))/$F$20),(0/5))*$F$20</f>
        <v>100</v>
      </c>
      <c r="F65" s="78">
        <f t="shared" ref="F65:P65" si="26">E65+$I$26</f>
        <v>105</v>
      </c>
      <c r="G65" s="78">
        <f t="shared" si="26"/>
        <v>110</v>
      </c>
      <c r="H65" s="78">
        <f t="shared" si="26"/>
        <v>115</v>
      </c>
      <c r="I65" s="78">
        <f t="shared" si="26"/>
        <v>120</v>
      </c>
      <c r="J65" s="78">
        <f t="shared" si="26"/>
        <v>125</v>
      </c>
      <c r="K65" s="78">
        <f t="shared" si="26"/>
        <v>130</v>
      </c>
      <c r="L65" s="78">
        <f t="shared" si="26"/>
        <v>135</v>
      </c>
      <c r="M65" s="78">
        <f t="shared" si="26"/>
        <v>140</v>
      </c>
      <c r="N65" s="78">
        <f t="shared" si="26"/>
        <v>145</v>
      </c>
      <c r="O65" s="78">
        <f t="shared" si="26"/>
        <v>150</v>
      </c>
      <c r="P65" s="78">
        <f t="shared" si="26"/>
        <v>155</v>
      </c>
      <c r="Q65" s="79"/>
      <c r="R65" s="80"/>
      <c r="S65" s="80"/>
      <c r="T65" s="80"/>
      <c r="U65" s="80"/>
      <c r="V65" s="80"/>
      <c r="W65" s="80"/>
      <c r="X65" s="80"/>
      <c r="Y65" s="80"/>
      <c r="Z65" s="80"/>
      <c r="AA65" s="80"/>
    </row>
    <row r="66" ht="12.75" customHeight="1">
      <c r="E66" s="25"/>
      <c r="F66" s="25"/>
      <c r="G66" s="25"/>
      <c r="H66" s="25"/>
      <c r="I66" s="25"/>
      <c r="J66" s="25"/>
      <c r="K66" s="25"/>
      <c r="L66" s="25"/>
      <c r="M66" s="25"/>
      <c r="N66" s="25"/>
      <c r="O66" s="25"/>
      <c r="P66" s="25"/>
    </row>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sheetData>
  <mergeCells count="9">
    <mergeCell ref="A2:L2"/>
    <mergeCell ref="B8:K14"/>
    <mergeCell ref="E16:H16"/>
    <mergeCell ref="E17:H17"/>
    <mergeCell ref="E18:H18"/>
    <mergeCell ref="D20:E20"/>
    <mergeCell ref="A1:C1"/>
    <mergeCell ref="A3:L3"/>
    <mergeCell ref="A5:L5"/>
  </mergeCells>
  <hyperlinks>
    <hyperlink r:id="rId2" ref="A1"/>
  </hyperlinks>
  <printOptions/>
  <pageMargins bottom="0.75" footer="0.0" header="0.0" left="0.7" right="0.7" top="0.75"/>
  <pageSetup paperSize="9" orientation="portrait"/>
  <drawing r:id="rId3"/>
  <legacy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14"/>
    <col customWidth="1" min="2" max="2" width="20.71"/>
    <col customWidth="1" min="3" max="3" width="13.14"/>
    <col customWidth="1" min="4" max="4" width="14.14"/>
    <col customWidth="1" min="5" max="5" width="13.14"/>
    <col customWidth="1" min="6" max="6" width="12.0"/>
    <col customWidth="1" min="7" max="7" width="13.14"/>
    <col customWidth="1" min="8" max="17" width="12.0"/>
  </cols>
  <sheetData>
    <row r="1" ht="33.75" customHeight="1">
      <c r="A1" s="3" t="s">
        <v>1</v>
      </c>
      <c r="B1" s="4"/>
      <c r="C1" s="4"/>
      <c r="D1" s="4"/>
      <c r="E1" s="4"/>
      <c r="F1" s="4"/>
      <c r="G1" s="4"/>
      <c r="H1" s="4"/>
      <c r="I1" s="4"/>
      <c r="J1" s="4"/>
      <c r="K1" s="4"/>
      <c r="L1" s="5"/>
    </row>
    <row r="2" ht="33.75" customHeight="1">
      <c r="A2" s="81"/>
      <c r="B2" s="81"/>
      <c r="C2" s="81"/>
      <c r="D2" s="81"/>
      <c r="E2" s="81"/>
      <c r="F2" s="81"/>
      <c r="G2" s="81"/>
      <c r="H2" s="81"/>
      <c r="I2" s="81"/>
      <c r="J2" s="81"/>
      <c r="K2" s="81"/>
      <c r="L2" s="81"/>
    </row>
    <row r="3" ht="33.75" customHeight="1">
      <c r="A3" s="81"/>
      <c r="B3" s="81"/>
      <c r="C3" s="81"/>
      <c r="D3" s="81"/>
      <c r="E3" s="81"/>
      <c r="F3" s="81"/>
      <c r="G3" s="81"/>
      <c r="H3" s="81"/>
      <c r="I3" s="81"/>
      <c r="J3" s="81"/>
      <c r="K3" s="81"/>
      <c r="L3" s="81"/>
    </row>
    <row r="4" ht="15.0" customHeight="1">
      <c r="A4" s="82" t="s">
        <v>52</v>
      </c>
      <c r="B4" s="4"/>
      <c r="C4" s="4"/>
      <c r="D4" s="4"/>
      <c r="E4" s="4"/>
      <c r="F4" s="4"/>
      <c r="G4" s="4"/>
      <c r="H4" s="4"/>
      <c r="I4" s="4"/>
      <c r="J4" s="4"/>
      <c r="K4" s="4"/>
      <c r="L4" s="5"/>
    </row>
    <row r="5" ht="15.0" customHeight="1">
      <c r="A5" s="13"/>
      <c r="B5" s="13"/>
      <c r="C5" s="13"/>
      <c r="D5" s="13"/>
      <c r="E5" s="13"/>
      <c r="F5" s="13"/>
      <c r="G5" s="13"/>
      <c r="H5" s="13"/>
      <c r="I5" s="13"/>
      <c r="J5" s="13"/>
      <c r="K5" s="13"/>
      <c r="L5" s="13"/>
    </row>
    <row r="6" ht="12.75" customHeight="1">
      <c r="B6" s="14"/>
      <c r="C6" s="14"/>
      <c r="D6" s="14"/>
      <c r="E6" s="14"/>
      <c r="F6" s="14"/>
      <c r="G6" s="14"/>
      <c r="H6" s="14"/>
      <c r="I6" s="14"/>
      <c r="J6" s="14"/>
      <c r="K6" s="14"/>
    </row>
    <row r="7" ht="12.75" customHeight="1">
      <c r="A7" s="15"/>
      <c r="B7" s="83" t="s">
        <v>53</v>
      </c>
      <c r="C7" s="84"/>
      <c r="D7" s="84"/>
      <c r="E7" s="84"/>
      <c r="F7" s="84"/>
      <c r="G7" s="84"/>
      <c r="H7" s="84"/>
      <c r="I7" s="84"/>
      <c r="J7" s="84"/>
      <c r="K7" s="85"/>
      <c r="L7" s="19"/>
    </row>
    <row r="8" ht="12.75" customHeight="1">
      <c r="A8" s="15"/>
      <c r="B8" s="86"/>
      <c r="C8" s="87"/>
      <c r="D8" s="87"/>
      <c r="E8" s="87"/>
      <c r="F8" s="87"/>
      <c r="G8" s="87"/>
      <c r="H8" s="87"/>
      <c r="I8" s="87"/>
      <c r="J8" s="87"/>
      <c r="K8" s="88"/>
      <c r="L8" s="19"/>
    </row>
    <row r="9" ht="12.75" customHeight="1">
      <c r="A9" s="15"/>
      <c r="B9" s="86"/>
      <c r="C9" s="87"/>
      <c r="D9" s="87"/>
      <c r="E9" s="87"/>
      <c r="F9" s="87"/>
      <c r="G9" s="87"/>
      <c r="H9" s="87"/>
      <c r="I9" s="87"/>
      <c r="J9" s="87"/>
      <c r="K9" s="88"/>
      <c r="L9" s="19"/>
    </row>
    <row r="10" ht="12.75" customHeight="1">
      <c r="A10" s="15"/>
      <c r="B10" s="86"/>
      <c r="C10" s="87"/>
      <c r="D10" s="87"/>
      <c r="E10" s="87"/>
      <c r="F10" s="87"/>
      <c r="G10" s="87"/>
      <c r="H10" s="87"/>
      <c r="I10" s="87"/>
      <c r="J10" s="87"/>
      <c r="K10" s="88"/>
      <c r="L10" s="19"/>
    </row>
    <row r="11" ht="12.75" customHeight="1">
      <c r="A11" s="15"/>
      <c r="B11" s="86"/>
      <c r="C11" s="87"/>
      <c r="D11" s="87"/>
      <c r="E11" s="87"/>
      <c r="F11" s="87"/>
      <c r="G11" s="87"/>
      <c r="H11" s="87"/>
      <c r="I11" s="87"/>
      <c r="J11" s="87"/>
      <c r="K11" s="88"/>
      <c r="L11" s="19"/>
    </row>
    <row r="12" ht="12.75" customHeight="1">
      <c r="A12" s="15"/>
      <c r="B12" s="86"/>
      <c r="C12" s="87"/>
      <c r="D12" s="87"/>
      <c r="E12" s="87"/>
      <c r="F12" s="87"/>
      <c r="G12" s="87"/>
      <c r="H12" s="87"/>
      <c r="I12" s="87"/>
      <c r="J12" s="87"/>
      <c r="K12" s="88"/>
      <c r="L12" s="19"/>
    </row>
    <row r="13" ht="12.75" customHeight="1">
      <c r="A13" s="15"/>
      <c r="B13" s="89"/>
      <c r="C13" s="90"/>
      <c r="D13" s="90"/>
      <c r="E13" s="90"/>
      <c r="F13" s="90"/>
      <c r="G13" s="90"/>
      <c r="H13" s="90"/>
      <c r="I13" s="90"/>
      <c r="J13" s="90"/>
      <c r="K13" s="91"/>
      <c r="L13" s="19"/>
    </row>
    <row r="14" ht="12.75" customHeight="1">
      <c r="B14" s="25"/>
      <c r="C14" s="25"/>
      <c r="D14" s="25"/>
      <c r="E14" s="25"/>
      <c r="F14" s="26"/>
      <c r="G14" s="26"/>
      <c r="H14" s="26"/>
      <c r="I14" s="25"/>
      <c r="J14" s="25"/>
      <c r="K14" s="25"/>
    </row>
    <row r="15" ht="12.75" customHeight="1">
      <c r="E15" s="27" t="str">
        <f>HYPERLINK("http://www.startingstrength.com/","Starting Strength Official Website")</f>
        <v>Starting Strength Official Website</v>
      </c>
    </row>
    <row r="16" ht="12.75" customHeight="1">
      <c r="E16" s="27" t="str">
        <f>HYPERLINK("http://www.startingstrength.wikia.com/","Starting Strength Wiki")</f>
        <v>Starting Strength Wiki</v>
      </c>
    </row>
    <row r="17" ht="12.75" customHeight="1">
      <c r="E17" s="27" t="str">
        <f>HYPERLINK("http://forum.bodybuilding.com/showthread.php?t=108535881","Rippetoe/Starting Strength Question Forum")</f>
        <v>Rippetoe/Starting Strength Question Forum</v>
      </c>
    </row>
    <row r="18" ht="12.75" customHeight="1">
      <c r="B18" s="29"/>
      <c r="C18" s="30"/>
      <c r="D18" s="29"/>
      <c r="E18" s="29"/>
      <c r="F18" s="29"/>
      <c r="G18" s="29"/>
      <c r="H18" s="29"/>
      <c r="I18" s="29"/>
      <c r="J18" s="29"/>
      <c r="K18" s="29"/>
      <c r="L18" s="29"/>
    </row>
    <row r="19" ht="12.75" customHeight="1">
      <c r="A19" s="15"/>
      <c r="B19" s="31"/>
      <c r="C19" s="32"/>
      <c r="D19" s="92" t="s">
        <v>54</v>
      </c>
      <c r="E19" s="34"/>
      <c r="F19" s="35">
        <v>5.0</v>
      </c>
      <c r="G19" s="36"/>
      <c r="H19" s="37"/>
      <c r="I19" s="37"/>
      <c r="J19" s="38"/>
      <c r="K19" s="39"/>
      <c r="L19" s="40"/>
      <c r="M19" s="19"/>
    </row>
    <row r="20" ht="12.75" customHeight="1">
      <c r="A20" s="15"/>
      <c r="B20" s="41"/>
      <c r="C20" s="42"/>
      <c r="D20" s="43"/>
      <c r="E20" s="45" t="s">
        <v>55</v>
      </c>
      <c r="F20" s="45" t="s">
        <v>7</v>
      </c>
      <c r="G20" s="45" t="s">
        <v>8</v>
      </c>
      <c r="H20" s="45" t="s">
        <v>9</v>
      </c>
      <c r="I20" s="45" t="s">
        <v>56</v>
      </c>
      <c r="J20" s="45" t="s">
        <v>57</v>
      </c>
      <c r="K20" s="47"/>
      <c r="L20" s="48"/>
      <c r="M20" s="19"/>
    </row>
    <row r="21" ht="12.75" customHeight="1">
      <c r="A21" s="15"/>
      <c r="B21" s="41"/>
      <c r="C21" s="42"/>
      <c r="D21" s="93" t="s">
        <v>58</v>
      </c>
      <c r="E21" s="35">
        <v>100.0</v>
      </c>
      <c r="F21" s="35">
        <v>5.0</v>
      </c>
      <c r="G21" s="50">
        <f t="shared" ref="G21:G25" si="1">(E21)/(1.0278-(0.0278*F21))</f>
        <v>112.5112511</v>
      </c>
      <c r="H21" s="50">
        <f t="shared" ref="H21:H25" si="2">ROUND(((G21*(1.0278-(0.0278*5)))/$F$19),(0/5))*$F$19</f>
        <v>100</v>
      </c>
      <c r="I21" s="35">
        <v>5.0</v>
      </c>
      <c r="J21" s="51">
        <v>0.0</v>
      </c>
      <c r="K21" s="47"/>
      <c r="L21" s="48"/>
      <c r="M21" s="19"/>
    </row>
    <row r="22" ht="12.75" customHeight="1">
      <c r="A22" s="15"/>
      <c r="B22" s="41"/>
      <c r="C22" s="42"/>
      <c r="D22" s="93" t="s">
        <v>59</v>
      </c>
      <c r="E22" s="35">
        <v>100.0</v>
      </c>
      <c r="F22" s="35">
        <v>5.0</v>
      </c>
      <c r="G22" s="50">
        <f t="shared" si="1"/>
        <v>112.5112511</v>
      </c>
      <c r="H22" s="50">
        <f t="shared" si="2"/>
        <v>100</v>
      </c>
      <c r="I22" s="35">
        <v>5.0</v>
      </c>
      <c r="J22" s="51">
        <v>0.0</v>
      </c>
      <c r="K22" s="47"/>
      <c r="L22" s="48"/>
      <c r="M22" s="19"/>
    </row>
    <row r="23" ht="12.75" customHeight="1">
      <c r="A23" s="15"/>
      <c r="B23" s="41"/>
      <c r="C23" s="42"/>
      <c r="D23" s="93" t="s">
        <v>60</v>
      </c>
      <c r="E23" s="35">
        <v>100.0</v>
      </c>
      <c r="F23" s="35">
        <v>5.0</v>
      </c>
      <c r="G23" s="50">
        <f t="shared" si="1"/>
        <v>112.5112511</v>
      </c>
      <c r="H23" s="50">
        <f t="shared" si="2"/>
        <v>100</v>
      </c>
      <c r="I23" s="35">
        <v>5.0</v>
      </c>
      <c r="J23" s="51">
        <v>0.0</v>
      </c>
      <c r="K23" s="47"/>
      <c r="L23" s="48"/>
      <c r="M23" s="19"/>
    </row>
    <row r="24" ht="12.75" customHeight="1">
      <c r="A24" s="15"/>
      <c r="B24" s="41"/>
      <c r="C24" s="42"/>
      <c r="D24" s="93" t="s">
        <v>61</v>
      </c>
      <c r="E24" s="35">
        <v>100.0</v>
      </c>
      <c r="F24" s="35">
        <v>5.0</v>
      </c>
      <c r="G24" s="50">
        <f t="shared" si="1"/>
        <v>112.5112511</v>
      </c>
      <c r="H24" s="50">
        <f t="shared" si="2"/>
        <v>100</v>
      </c>
      <c r="I24" s="35">
        <v>15.0</v>
      </c>
      <c r="J24" s="51">
        <v>0.0</v>
      </c>
      <c r="K24" s="47"/>
      <c r="L24" s="48"/>
      <c r="M24" s="19"/>
    </row>
    <row r="25" ht="12.75" customHeight="1">
      <c r="A25" s="15"/>
      <c r="B25" s="52"/>
      <c r="C25" s="53"/>
      <c r="D25" s="93" t="s">
        <v>62</v>
      </c>
      <c r="E25" s="35">
        <v>100.0</v>
      </c>
      <c r="F25" s="35">
        <v>5.0</v>
      </c>
      <c r="G25" s="50">
        <f t="shared" si="1"/>
        <v>112.5112511</v>
      </c>
      <c r="H25" s="50">
        <f t="shared" si="2"/>
        <v>100</v>
      </c>
      <c r="I25" s="35">
        <v>5.0</v>
      </c>
      <c r="J25" s="51">
        <v>0.0</v>
      </c>
      <c r="K25" s="54"/>
      <c r="L25" s="55"/>
      <c r="M25" s="19"/>
    </row>
    <row r="26" ht="12.75" customHeight="1">
      <c r="B26" s="25"/>
      <c r="C26" s="26"/>
      <c r="D26" s="25"/>
      <c r="E26" s="25"/>
      <c r="F26" s="25"/>
      <c r="G26" s="25"/>
      <c r="H26" s="25"/>
      <c r="I26" s="25"/>
      <c r="J26" s="25"/>
      <c r="K26" s="25"/>
      <c r="L26" s="25"/>
    </row>
    <row r="27" ht="12.75" customHeight="1"/>
    <row r="28" ht="12.75" customHeight="1">
      <c r="A28" s="57" t="s">
        <v>63</v>
      </c>
      <c r="B28" s="57"/>
      <c r="C28" s="58"/>
      <c r="D28" s="59" t="s">
        <v>18</v>
      </c>
      <c r="E28" s="59" t="s">
        <v>19</v>
      </c>
      <c r="F28" s="59" t="s">
        <v>20</v>
      </c>
      <c r="G28" s="59" t="s">
        <v>21</v>
      </c>
      <c r="H28" s="59" t="s">
        <v>22</v>
      </c>
      <c r="I28" s="59" t="s">
        <v>23</v>
      </c>
      <c r="J28" s="59" t="s">
        <v>24</v>
      </c>
      <c r="K28" s="59" t="s">
        <v>25</v>
      </c>
      <c r="L28" s="60" t="s">
        <v>26</v>
      </c>
      <c r="M28" s="61" t="s">
        <v>27</v>
      </c>
      <c r="N28" s="61" t="s">
        <v>28</v>
      </c>
      <c r="O28" s="61" t="s">
        <v>29</v>
      </c>
      <c r="P28" s="61" t="s">
        <v>30</v>
      </c>
    </row>
    <row r="29" ht="12.75" customHeight="1">
      <c r="B29" s="62" t="str">
        <f>D21</f>
        <v>Squat</v>
      </c>
      <c r="C29" s="94" t="s">
        <v>64</v>
      </c>
      <c r="D29" s="64" t="s">
        <v>32</v>
      </c>
      <c r="E29" s="65">
        <v>45.0</v>
      </c>
      <c r="F29" s="65">
        <v>45.0</v>
      </c>
      <c r="G29" s="65">
        <v>45.0</v>
      </c>
      <c r="H29" s="65">
        <v>45.0</v>
      </c>
      <c r="I29" s="65">
        <v>45.0</v>
      </c>
      <c r="J29" s="65">
        <v>45.0</v>
      </c>
      <c r="K29" s="65">
        <v>45.0</v>
      </c>
      <c r="L29" s="65">
        <v>45.0</v>
      </c>
      <c r="M29" s="65">
        <v>45.0</v>
      </c>
      <c r="N29" s="65">
        <v>45.0</v>
      </c>
      <c r="O29" s="65">
        <v>45.0</v>
      </c>
      <c r="P29" s="65">
        <v>45.0</v>
      </c>
      <c r="Q29" s="66"/>
    </row>
    <row r="30" ht="12.75" customHeight="1">
      <c r="C30" s="94" t="s">
        <v>64</v>
      </c>
      <c r="D30" s="68" t="s">
        <v>33</v>
      </c>
      <c r="E30" s="65">
        <f t="shared" ref="E30:P30" si="3">FLOOR(PRODUCT(0.4,E33),5)</f>
        <v>40</v>
      </c>
      <c r="F30" s="65">
        <f t="shared" si="3"/>
        <v>40</v>
      </c>
      <c r="G30" s="65">
        <f t="shared" si="3"/>
        <v>45</v>
      </c>
      <c r="H30" s="65">
        <f t="shared" si="3"/>
        <v>50</v>
      </c>
      <c r="I30" s="65">
        <f t="shared" si="3"/>
        <v>55</v>
      </c>
      <c r="J30" s="65">
        <f t="shared" si="3"/>
        <v>60</v>
      </c>
      <c r="K30" s="65">
        <f t="shared" si="3"/>
        <v>60</v>
      </c>
      <c r="L30" s="65">
        <f t="shared" si="3"/>
        <v>65</v>
      </c>
      <c r="M30" s="65">
        <f t="shared" si="3"/>
        <v>70</v>
      </c>
      <c r="N30" s="65">
        <f t="shared" si="3"/>
        <v>75</v>
      </c>
      <c r="O30" s="65">
        <f t="shared" si="3"/>
        <v>80</v>
      </c>
      <c r="P30" s="65">
        <f t="shared" si="3"/>
        <v>80</v>
      </c>
      <c r="Q30" s="66"/>
    </row>
    <row r="31" ht="12.75" customHeight="1">
      <c r="C31" s="94" t="s">
        <v>64</v>
      </c>
      <c r="D31" s="68" t="s">
        <v>34</v>
      </c>
      <c r="E31" s="65">
        <f t="shared" ref="E31:P31" si="4">FLOOR(PRODUCT(0.6,E33),5)</f>
        <v>60</v>
      </c>
      <c r="F31" s="65">
        <f t="shared" si="4"/>
        <v>65</v>
      </c>
      <c r="G31" s="65">
        <f t="shared" si="4"/>
        <v>70</v>
      </c>
      <c r="H31" s="65">
        <f t="shared" si="4"/>
        <v>75</v>
      </c>
      <c r="I31" s="65">
        <f t="shared" si="4"/>
        <v>80</v>
      </c>
      <c r="J31" s="65">
        <f t="shared" si="4"/>
        <v>90</v>
      </c>
      <c r="K31" s="65">
        <f t="shared" si="4"/>
        <v>95</v>
      </c>
      <c r="L31" s="65">
        <f t="shared" si="4"/>
        <v>100</v>
      </c>
      <c r="M31" s="65">
        <f t="shared" si="4"/>
        <v>105</v>
      </c>
      <c r="N31" s="65">
        <f t="shared" si="4"/>
        <v>110</v>
      </c>
      <c r="O31" s="65">
        <f t="shared" si="4"/>
        <v>120</v>
      </c>
      <c r="P31" s="65">
        <f t="shared" si="4"/>
        <v>125</v>
      </c>
      <c r="Q31" s="66"/>
    </row>
    <row r="32" ht="12.75" customHeight="1">
      <c r="C32" s="94" t="s">
        <v>64</v>
      </c>
      <c r="D32" s="68" t="s">
        <v>35</v>
      </c>
      <c r="E32" s="65">
        <f t="shared" ref="E32:P32" si="5">FLOOR(PRODUCT(0.8,E33),5)</f>
        <v>80</v>
      </c>
      <c r="F32" s="65">
        <f t="shared" si="5"/>
        <v>85</v>
      </c>
      <c r="G32" s="65">
        <f t="shared" si="5"/>
        <v>95</v>
      </c>
      <c r="H32" s="65">
        <f t="shared" si="5"/>
        <v>100</v>
      </c>
      <c r="I32" s="65">
        <f t="shared" si="5"/>
        <v>110</v>
      </c>
      <c r="J32" s="65">
        <f t="shared" si="5"/>
        <v>120</v>
      </c>
      <c r="K32" s="65">
        <f t="shared" si="5"/>
        <v>125</v>
      </c>
      <c r="L32" s="65">
        <f t="shared" si="5"/>
        <v>135</v>
      </c>
      <c r="M32" s="65">
        <f t="shared" si="5"/>
        <v>140</v>
      </c>
      <c r="N32" s="65">
        <f t="shared" si="5"/>
        <v>150</v>
      </c>
      <c r="O32" s="65">
        <f t="shared" si="5"/>
        <v>160</v>
      </c>
      <c r="P32" s="65">
        <f t="shared" si="5"/>
        <v>165</v>
      </c>
      <c r="Q32" s="66"/>
    </row>
    <row r="33" ht="12.75" customHeight="1">
      <c r="C33" s="94" t="s">
        <v>65</v>
      </c>
      <c r="D33" s="68" t="s">
        <v>37</v>
      </c>
      <c r="E33" s="69">
        <f>ROUND(((H21-(H21*$J$21))/$F$19),(0/5))*$F$19</f>
        <v>100</v>
      </c>
      <c r="F33" s="69">
        <f t="shared" ref="F33:P33" si="6">E58+$I$21</f>
        <v>110</v>
      </c>
      <c r="G33" s="69">
        <f t="shared" si="6"/>
        <v>120</v>
      </c>
      <c r="H33" s="69">
        <f t="shared" si="6"/>
        <v>130</v>
      </c>
      <c r="I33" s="69">
        <f t="shared" si="6"/>
        <v>140</v>
      </c>
      <c r="J33" s="69">
        <f t="shared" si="6"/>
        <v>150</v>
      </c>
      <c r="K33" s="69">
        <f t="shared" si="6"/>
        <v>160</v>
      </c>
      <c r="L33" s="69">
        <f t="shared" si="6"/>
        <v>170</v>
      </c>
      <c r="M33" s="69">
        <f t="shared" si="6"/>
        <v>180</v>
      </c>
      <c r="N33" s="69">
        <f t="shared" si="6"/>
        <v>190</v>
      </c>
      <c r="O33" s="69">
        <f t="shared" si="6"/>
        <v>200</v>
      </c>
      <c r="P33" s="69">
        <f t="shared" si="6"/>
        <v>210</v>
      </c>
      <c r="Q33" s="70"/>
    </row>
    <row r="34" ht="12.75" customHeight="1">
      <c r="C34" s="72"/>
      <c r="D34" s="73"/>
      <c r="E34" s="74"/>
      <c r="F34" s="74"/>
      <c r="G34" s="74"/>
      <c r="H34" s="74"/>
      <c r="I34" s="74"/>
      <c r="J34" s="74"/>
      <c r="K34" s="74"/>
      <c r="L34" s="74"/>
      <c r="M34" s="74"/>
      <c r="N34" s="74"/>
      <c r="O34" s="74"/>
      <c r="P34" s="74"/>
      <c r="Q34" s="75"/>
    </row>
    <row r="35" ht="12.75" customHeight="1">
      <c r="B35" s="62" t="str">
        <f>D23</f>
        <v>Press</v>
      </c>
      <c r="C35" s="94" t="s">
        <v>64</v>
      </c>
      <c r="D35" s="68" t="s">
        <v>32</v>
      </c>
      <c r="E35" s="65">
        <v>45.0</v>
      </c>
      <c r="F35" s="65">
        <v>45.0</v>
      </c>
      <c r="G35" s="65">
        <v>45.0</v>
      </c>
      <c r="H35" s="65">
        <v>45.0</v>
      </c>
      <c r="I35" s="65">
        <v>45.0</v>
      </c>
      <c r="J35" s="65">
        <v>45.0</v>
      </c>
      <c r="K35" s="65">
        <v>45.0</v>
      </c>
      <c r="L35" s="65">
        <v>45.0</v>
      </c>
      <c r="M35" s="65">
        <v>45.0</v>
      </c>
      <c r="N35" s="65">
        <v>45.0</v>
      </c>
      <c r="O35" s="65">
        <v>45.0</v>
      </c>
      <c r="P35" s="65">
        <v>45.0</v>
      </c>
      <c r="Q35" s="66"/>
    </row>
    <row r="36" ht="12.75" customHeight="1">
      <c r="C36" s="94" t="s">
        <v>64</v>
      </c>
      <c r="D36" s="68" t="s">
        <v>33</v>
      </c>
      <c r="E36" s="65">
        <f t="shared" ref="E36:P36" si="7">FLOOR(PRODUCT(0.55,E39),5)</f>
        <v>55</v>
      </c>
      <c r="F36" s="65">
        <f t="shared" si="7"/>
        <v>55</v>
      </c>
      <c r="G36" s="65">
        <f t="shared" si="7"/>
        <v>60</v>
      </c>
      <c r="H36" s="65">
        <f t="shared" si="7"/>
        <v>60</v>
      </c>
      <c r="I36" s="65">
        <f t="shared" si="7"/>
        <v>65</v>
      </c>
      <c r="J36" s="65">
        <f t="shared" si="7"/>
        <v>65</v>
      </c>
      <c r="K36" s="65">
        <f t="shared" si="7"/>
        <v>70</v>
      </c>
      <c r="L36" s="65">
        <f t="shared" si="7"/>
        <v>70</v>
      </c>
      <c r="M36" s="65">
        <f t="shared" si="7"/>
        <v>75</v>
      </c>
      <c r="N36" s="65">
        <f t="shared" si="7"/>
        <v>75</v>
      </c>
      <c r="O36" s="65">
        <f t="shared" si="7"/>
        <v>80</v>
      </c>
      <c r="P36" s="65">
        <f t="shared" si="7"/>
        <v>85</v>
      </c>
      <c r="Q36" s="66"/>
    </row>
    <row r="37" ht="12.75" customHeight="1">
      <c r="C37" s="94" t="s">
        <v>64</v>
      </c>
      <c r="D37" s="68" t="s">
        <v>34</v>
      </c>
      <c r="E37" s="65">
        <f t="shared" ref="E37:P37" si="8">FLOOR(PRODUCT(0.7,E39),5)</f>
        <v>70</v>
      </c>
      <c r="F37" s="65">
        <f t="shared" si="8"/>
        <v>70</v>
      </c>
      <c r="G37" s="65">
        <f t="shared" si="8"/>
        <v>75</v>
      </c>
      <c r="H37" s="65">
        <f t="shared" si="8"/>
        <v>80</v>
      </c>
      <c r="I37" s="65">
        <f t="shared" si="8"/>
        <v>80</v>
      </c>
      <c r="J37" s="65">
        <f t="shared" si="8"/>
        <v>85</v>
      </c>
      <c r="K37" s="65">
        <f t="shared" si="8"/>
        <v>90</v>
      </c>
      <c r="L37" s="65">
        <f t="shared" si="8"/>
        <v>90</v>
      </c>
      <c r="M37" s="65">
        <f t="shared" si="8"/>
        <v>95</v>
      </c>
      <c r="N37" s="65">
        <f t="shared" si="8"/>
        <v>100</v>
      </c>
      <c r="O37" s="65">
        <f t="shared" si="8"/>
        <v>105</v>
      </c>
      <c r="P37" s="65">
        <f t="shared" si="8"/>
        <v>105</v>
      </c>
      <c r="Q37" s="66"/>
    </row>
    <row r="38" ht="12.75" customHeight="1">
      <c r="C38" s="94" t="s">
        <v>64</v>
      </c>
      <c r="D38" s="68" t="s">
        <v>35</v>
      </c>
      <c r="E38" s="65">
        <f t="shared" ref="E38:P38" si="9">FLOOR(PRODUCT(0.85,E39),5)</f>
        <v>85</v>
      </c>
      <c r="F38" s="65">
        <f t="shared" si="9"/>
        <v>85</v>
      </c>
      <c r="G38" s="65">
        <f t="shared" si="9"/>
        <v>90</v>
      </c>
      <c r="H38" s="65">
        <f t="shared" si="9"/>
        <v>95</v>
      </c>
      <c r="I38" s="65">
        <f t="shared" si="9"/>
        <v>100</v>
      </c>
      <c r="J38" s="65">
        <f t="shared" si="9"/>
        <v>105</v>
      </c>
      <c r="K38" s="65">
        <f t="shared" si="9"/>
        <v>110</v>
      </c>
      <c r="L38" s="65">
        <f t="shared" si="9"/>
        <v>110</v>
      </c>
      <c r="M38" s="65">
        <f t="shared" si="9"/>
        <v>115</v>
      </c>
      <c r="N38" s="65">
        <f t="shared" si="9"/>
        <v>120</v>
      </c>
      <c r="O38" s="65">
        <f t="shared" si="9"/>
        <v>125</v>
      </c>
      <c r="P38" s="65">
        <f t="shared" si="9"/>
        <v>130</v>
      </c>
      <c r="Q38" s="66"/>
    </row>
    <row r="39" ht="12.75" customHeight="1">
      <c r="C39" s="94" t="s">
        <v>65</v>
      </c>
      <c r="D39" s="68" t="s">
        <v>37</v>
      </c>
      <c r="E39" s="69">
        <f>ROUND(((H23-(H23*$J$22))/$F$19),(0/5))*$F$19</f>
        <v>100</v>
      </c>
      <c r="F39" s="69">
        <f t="shared" ref="F39:P39" si="10">E39+$I$23</f>
        <v>105</v>
      </c>
      <c r="G39" s="69">
        <f t="shared" si="10"/>
        <v>110</v>
      </c>
      <c r="H39" s="69">
        <f t="shared" si="10"/>
        <v>115</v>
      </c>
      <c r="I39" s="69">
        <f t="shared" si="10"/>
        <v>120</v>
      </c>
      <c r="J39" s="69">
        <f t="shared" si="10"/>
        <v>125</v>
      </c>
      <c r="K39" s="69">
        <f t="shared" si="10"/>
        <v>130</v>
      </c>
      <c r="L39" s="69">
        <f t="shared" si="10"/>
        <v>135</v>
      </c>
      <c r="M39" s="69">
        <f t="shared" si="10"/>
        <v>140</v>
      </c>
      <c r="N39" s="69">
        <f t="shared" si="10"/>
        <v>145</v>
      </c>
      <c r="O39" s="69">
        <f t="shared" si="10"/>
        <v>150</v>
      </c>
      <c r="P39" s="69">
        <f t="shared" si="10"/>
        <v>155</v>
      </c>
      <c r="Q39" s="70"/>
    </row>
    <row r="40" ht="12.75" customHeight="1">
      <c r="C40" s="15"/>
      <c r="D40" s="77"/>
      <c r="E40" s="74" t="s">
        <v>66</v>
      </c>
      <c r="F40" s="74"/>
      <c r="G40" s="74"/>
      <c r="H40" s="74"/>
      <c r="I40" s="74"/>
      <c r="J40" s="74"/>
      <c r="K40" s="74"/>
      <c r="L40" s="74"/>
      <c r="M40" s="74"/>
      <c r="N40" s="74"/>
      <c r="O40" s="74"/>
      <c r="P40" s="74"/>
      <c r="Q40" s="75"/>
    </row>
    <row r="41" ht="12.75" customHeight="1">
      <c r="B41" s="62" t="str">
        <f>D24</f>
        <v>Deadlift</v>
      </c>
      <c r="C41" s="94" t="s">
        <v>64</v>
      </c>
      <c r="D41" s="68" t="s">
        <v>32</v>
      </c>
      <c r="E41" s="65">
        <f>FLOOR(PRODUCT(0.4,E44),5)</f>
        <v>40</v>
      </c>
      <c r="F41" s="95"/>
      <c r="G41" s="65">
        <f>FLOOR(PRODUCT(0.4,G44),5)</f>
        <v>45</v>
      </c>
      <c r="H41" s="95"/>
      <c r="I41" s="65">
        <f>FLOOR(PRODUCT(0.4,I44),5)</f>
        <v>50</v>
      </c>
      <c r="J41" s="95"/>
      <c r="K41" s="65">
        <f>FLOOR(PRODUCT(0.4,K44),5)</f>
        <v>55</v>
      </c>
      <c r="L41" s="95"/>
      <c r="M41" s="65">
        <f>FLOOR(PRODUCT(0.4,M44),5)</f>
        <v>60</v>
      </c>
      <c r="N41" s="95"/>
      <c r="O41" s="65">
        <f>FLOOR(PRODUCT(0.4,O44),5)</f>
        <v>70</v>
      </c>
      <c r="P41" s="96"/>
    </row>
    <row r="42" ht="12.75" customHeight="1">
      <c r="C42" s="94" t="s">
        <v>64</v>
      </c>
      <c r="D42" s="68" t="s">
        <v>34</v>
      </c>
      <c r="E42" s="65">
        <f>FLOOR(PRODUCT(0.6,E44),5)</f>
        <v>60</v>
      </c>
      <c r="F42" s="77"/>
      <c r="G42" s="65">
        <f>FLOOR(PRODUCT(0.6,G44),5)</f>
        <v>65</v>
      </c>
      <c r="H42" s="77"/>
      <c r="I42" s="65">
        <f>FLOOR(PRODUCT(0.6,I44),5)</f>
        <v>75</v>
      </c>
      <c r="J42" s="77"/>
      <c r="K42" s="65">
        <f>FLOOR(PRODUCT(0.6,K44),5)</f>
        <v>85</v>
      </c>
      <c r="L42" s="77"/>
      <c r="M42" s="65">
        <f>FLOOR(PRODUCT(0.6,M44),5)</f>
        <v>95</v>
      </c>
      <c r="N42" s="77"/>
      <c r="O42" s="65">
        <f>FLOOR(PRODUCT(0.6,O44),5)</f>
        <v>105</v>
      </c>
      <c r="P42" s="19"/>
    </row>
    <row r="43" ht="12.75" customHeight="1">
      <c r="C43" s="94" t="s">
        <v>64</v>
      </c>
      <c r="D43" s="68" t="s">
        <v>35</v>
      </c>
      <c r="E43" s="65">
        <f>FLOOR(PRODUCT(0.85,E44),5)</f>
        <v>85</v>
      </c>
      <c r="F43" s="77"/>
      <c r="G43" s="65">
        <f>FLOOR(PRODUCT(0.85,G44),5)</f>
        <v>95</v>
      </c>
      <c r="H43" s="77"/>
      <c r="I43" s="65">
        <f>FLOOR(PRODUCT(0.85,I44),5)</f>
        <v>110</v>
      </c>
      <c r="J43" s="77"/>
      <c r="K43" s="65">
        <f>FLOOR(PRODUCT(0.85,K44),5)</f>
        <v>120</v>
      </c>
      <c r="L43" s="77"/>
      <c r="M43" s="65">
        <f>FLOOR(PRODUCT(0.85,M44),5)</f>
        <v>135</v>
      </c>
      <c r="N43" s="77"/>
      <c r="O43" s="65">
        <f>FLOOR(PRODUCT(0.85,O44),5)</f>
        <v>145</v>
      </c>
      <c r="P43" s="19"/>
    </row>
    <row r="44" ht="12.75" customHeight="1">
      <c r="C44" s="94" t="s">
        <v>67</v>
      </c>
      <c r="D44" s="68" t="s">
        <v>33</v>
      </c>
      <c r="E44" s="69">
        <f>ROUND(((H24-(H24*$J$23))/$F$19),(0/5))*$F$19</f>
        <v>100</v>
      </c>
      <c r="F44" s="97"/>
      <c r="G44" s="78">
        <f>E44+$I$24</f>
        <v>115</v>
      </c>
      <c r="H44" s="97"/>
      <c r="I44" s="78">
        <f>G44+$I$24</f>
        <v>130</v>
      </c>
      <c r="J44" s="97"/>
      <c r="K44" s="78">
        <f>I44+$I$24</f>
        <v>145</v>
      </c>
      <c r="L44" s="97"/>
      <c r="M44" s="78">
        <f>K44+$I$24</f>
        <v>160</v>
      </c>
      <c r="N44" s="97"/>
      <c r="O44" s="78">
        <f>M44+$I$24</f>
        <v>175</v>
      </c>
      <c r="P44" s="98"/>
    </row>
    <row r="45" ht="12.75" customHeight="1">
      <c r="C45" s="15"/>
      <c r="D45" s="73"/>
      <c r="E45" s="74"/>
      <c r="F45" s="74"/>
      <c r="G45" s="74"/>
      <c r="H45" s="74"/>
      <c r="I45" s="74"/>
      <c r="J45" s="74"/>
      <c r="K45" s="74"/>
      <c r="L45" s="74"/>
      <c r="M45" s="74"/>
      <c r="N45" s="74"/>
      <c r="O45" s="74"/>
      <c r="P45" s="74"/>
      <c r="Q45" s="75"/>
    </row>
    <row r="46" ht="12.75" customHeight="1">
      <c r="B46" s="62" t="str">
        <f>D25</f>
        <v>Power Clean</v>
      </c>
      <c r="C46" s="94" t="s">
        <v>64</v>
      </c>
      <c r="D46" s="66" t="s">
        <v>32</v>
      </c>
      <c r="E46" s="99"/>
      <c r="F46" s="65">
        <v>45.0</v>
      </c>
      <c r="G46" s="95"/>
      <c r="H46" s="65">
        <v>45.0</v>
      </c>
      <c r="I46" s="95"/>
      <c r="J46" s="65">
        <v>45.0</v>
      </c>
      <c r="K46" s="95"/>
      <c r="L46" s="65">
        <v>45.0</v>
      </c>
      <c r="M46" s="95"/>
      <c r="N46" s="65">
        <v>45.0</v>
      </c>
      <c r="O46" s="95"/>
      <c r="P46" s="65">
        <v>45.0</v>
      </c>
      <c r="Q46" s="66"/>
    </row>
    <row r="47" ht="12.75" customHeight="1">
      <c r="C47" s="94" t="s">
        <v>64</v>
      </c>
      <c r="D47" s="66" t="s">
        <v>33</v>
      </c>
      <c r="E47" s="15"/>
      <c r="F47" s="65">
        <f>FLOOR(PRODUCT(0.55,F50),5)</f>
        <v>55</v>
      </c>
      <c r="G47" s="77"/>
      <c r="H47" s="65">
        <f>FLOOR(PRODUCT(0.55,H50),5)</f>
        <v>55</v>
      </c>
      <c r="I47" s="77"/>
      <c r="J47" s="65">
        <f>FLOOR(PRODUCT(0.55,J50),5)</f>
        <v>60</v>
      </c>
      <c r="K47" s="77"/>
      <c r="L47" s="65">
        <f>FLOOR(PRODUCT(0.55,L50),5)</f>
        <v>60</v>
      </c>
      <c r="M47" s="77"/>
      <c r="N47" s="65">
        <f>FLOOR(PRODUCT(0.55,N50),5)</f>
        <v>65</v>
      </c>
      <c r="O47" s="77"/>
      <c r="P47" s="65">
        <f>FLOOR(PRODUCT(0.55,P50),5)</f>
        <v>65</v>
      </c>
      <c r="Q47" s="66"/>
    </row>
    <row r="48" ht="12.75" customHeight="1">
      <c r="C48" s="94" t="s">
        <v>64</v>
      </c>
      <c r="D48" s="66" t="s">
        <v>34</v>
      </c>
      <c r="E48" s="15"/>
      <c r="F48" s="65">
        <f>FLOOR(PRODUCT(0.7,F50),5)</f>
        <v>70</v>
      </c>
      <c r="G48" s="77"/>
      <c r="H48" s="65">
        <f>FLOOR(PRODUCT(0.7,H50),5)</f>
        <v>70</v>
      </c>
      <c r="I48" s="77"/>
      <c r="J48" s="65">
        <f>FLOOR(PRODUCT(0.7,J50),5)</f>
        <v>75</v>
      </c>
      <c r="K48" s="77"/>
      <c r="L48" s="65">
        <f>FLOOR(PRODUCT(0.7,L50),5)</f>
        <v>80</v>
      </c>
      <c r="M48" s="77"/>
      <c r="N48" s="65">
        <f>FLOOR(PRODUCT(0.7,N50),5)</f>
        <v>80</v>
      </c>
      <c r="O48" s="77"/>
      <c r="P48" s="65">
        <f>FLOOR(PRODUCT(0.7,P50),5)</f>
        <v>85</v>
      </c>
      <c r="Q48" s="66"/>
    </row>
    <row r="49" ht="12.75" customHeight="1">
      <c r="C49" s="94" t="s">
        <v>64</v>
      </c>
      <c r="D49" s="66" t="s">
        <v>35</v>
      </c>
      <c r="E49" s="15"/>
      <c r="F49" s="65">
        <f>FLOOR(PRODUCT(0.85,F50),5)</f>
        <v>85</v>
      </c>
      <c r="G49" s="77"/>
      <c r="H49" s="65">
        <f>FLOOR(PRODUCT(0.85,H50),5)</f>
        <v>85</v>
      </c>
      <c r="I49" s="77"/>
      <c r="J49" s="65">
        <f>FLOOR(PRODUCT(0.85,J50),5)</f>
        <v>90</v>
      </c>
      <c r="K49" s="77"/>
      <c r="L49" s="65">
        <f>FLOOR(PRODUCT(0.85,L50),5)</f>
        <v>95</v>
      </c>
      <c r="M49" s="77"/>
      <c r="N49" s="65">
        <f>FLOOR(PRODUCT(0.85,N50),5)</f>
        <v>100</v>
      </c>
      <c r="O49" s="77"/>
      <c r="P49" s="65">
        <f>FLOOR(PRODUCT(0.85,P50),5)</f>
        <v>105</v>
      </c>
      <c r="Q49" s="66"/>
    </row>
    <row r="50" ht="12.75" customHeight="1">
      <c r="C50" s="94" t="s">
        <v>65</v>
      </c>
      <c r="D50" s="66" t="s">
        <v>51</v>
      </c>
      <c r="E50" s="15"/>
      <c r="F50" s="69">
        <f>ROUND(((H25-(H25*$J$22))/$F$19),(0/5))*$F$19</f>
        <v>100</v>
      </c>
      <c r="G50" s="77"/>
      <c r="H50" s="78">
        <f>F50+$I$25</f>
        <v>105</v>
      </c>
      <c r="I50" s="77"/>
      <c r="J50" s="78">
        <f>H50+$I$25</f>
        <v>110</v>
      </c>
      <c r="K50" s="77"/>
      <c r="L50" s="78">
        <f>J50+$I$25</f>
        <v>115</v>
      </c>
      <c r="M50" s="77"/>
      <c r="N50" s="78">
        <f>L50+$I$25</f>
        <v>120</v>
      </c>
      <c r="O50" s="77"/>
      <c r="P50" s="78">
        <f>N50+$I$25</f>
        <v>125</v>
      </c>
      <c r="Q50" s="70"/>
    </row>
    <row r="51" ht="12.75" customHeight="1">
      <c r="F51" s="26"/>
      <c r="H51" s="26"/>
      <c r="J51" s="26"/>
      <c r="L51" s="26"/>
      <c r="N51" s="26"/>
      <c r="P51" s="26"/>
    </row>
    <row r="52" ht="12.75" customHeight="1"/>
    <row r="53" ht="12.75" customHeight="1">
      <c r="A53" s="57" t="s">
        <v>68</v>
      </c>
      <c r="B53" s="57"/>
      <c r="C53" s="58"/>
      <c r="D53" s="59" t="s">
        <v>18</v>
      </c>
      <c r="E53" s="59" t="s">
        <v>39</v>
      </c>
      <c r="F53" s="59" t="s">
        <v>40</v>
      </c>
      <c r="G53" s="59" t="s">
        <v>41</v>
      </c>
      <c r="H53" s="59" t="s">
        <v>42</v>
      </c>
      <c r="I53" s="59" t="s">
        <v>43</v>
      </c>
      <c r="J53" s="59" t="s">
        <v>44</v>
      </c>
      <c r="K53" s="59" t="s">
        <v>45</v>
      </c>
      <c r="L53" s="60" t="s">
        <v>46</v>
      </c>
      <c r="M53" s="61" t="s">
        <v>47</v>
      </c>
      <c r="N53" s="61" t="s">
        <v>48</v>
      </c>
      <c r="O53" s="61" t="s">
        <v>49</v>
      </c>
      <c r="P53" s="61" t="s">
        <v>50</v>
      </c>
    </row>
    <row r="54" ht="12.75" customHeight="1">
      <c r="B54" s="62" t="str">
        <f>D21</f>
        <v>Squat</v>
      </c>
      <c r="C54" s="94" t="s">
        <v>64</v>
      </c>
      <c r="D54" s="64" t="s">
        <v>32</v>
      </c>
      <c r="E54" s="65">
        <v>45.0</v>
      </c>
      <c r="F54" s="65">
        <v>45.0</v>
      </c>
      <c r="G54" s="65">
        <v>45.0</v>
      </c>
      <c r="H54" s="65">
        <v>45.0</v>
      </c>
      <c r="I54" s="65">
        <v>45.0</v>
      </c>
      <c r="J54" s="65">
        <v>45.0</v>
      </c>
      <c r="K54" s="65">
        <v>45.0</v>
      </c>
      <c r="L54" s="65">
        <v>45.0</v>
      </c>
      <c r="M54" s="65">
        <v>45.0</v>
      </c>
      <c r="N54" s="65">
        <v>45.0</v>
      </c>
      <c r="O54" s="65">
        <v>45.0</v>
      </c>
      <c r="P54" s="65">
        <v>45.0</v>
      </c>
      <c r="Q54" s="66"/>
    </row>
    <row r="55" ht="12.75" customHeight="1">
      <c r="C55" s="94" t="s">
        <v>64</v>
      </c>
      <c r="D55" s="68" t="s">
        <v>33</v>
      </c>
      <c r="E55" s="65">
        <f t="shared" ref="E55:P55" si="11">FLOOR(PRODUCT(0.4,E58),5)</f>
        <v>40</v>
      </c>
      <c r="F55" s="65">
        <f t="shared" si="11"/>
        <v>45</v>
      </c>
      <c r="G55" s="65">
        <f t="shared" si="11"/>
        <v>50</v>
      </c>
      <c r="H55" s="65">
        <f t="shared" si="11"/>
        <v>50</v>
      </c>
      <c r="I55" s="65">
        <f t="shared" si="11"/>
        <v>55</v>
      </c>
      <c r="J55" s="65">
        <f t="shared" si="11"/>
        <v>60</v>
      </c>
      <c r="K55" s="65">
        <f t="shared" si="11"/>
        <v>65</v>
      </c>
      <c r="L55" s="65">
        <f t="shared" si="11"/>
        <v>70</v>
      </c>
      <c r="M55" s="65">
        <f t="shared" si="11"/>
        <v>70</v>
      </c>
      <c r="N55" s="65">
        <f t="shared" si="11"/>
        <v>75</v>
      </c>
      <c r="O55" s="65">
        <f t="shared" si="11"/>
        <v>80</v>
      </c>
      <c r="P55" s="65">
        <f t="shared" si="11"/>
        <v>85</v>
      </c>
      <c r="Q55" s="66"/>
    </row>
    <row r="56" ht="12.75" customHeight="1">
      <c r="C56" s="94" t="s">
        <v>64</v>
      </c>
      <c r="D56" s="68" t="s">
        <v>34</v>
      </c>
      <c r="E56" s="65">
        <f t="shared" ref="E56:P56" si="12">FLOOR(PRODUCT(0.6,E58),5)</f>
        <v>60</v>
      </c>
      <c r="F56" s="65">
        <f t="shared" si="12"/>
        <v>65</v>
      </c>
      <c r="G56" s="65">
        <f t="shared" si="12"/>
        <v>75</v>
      </c>
      <c r="H56" s="65">
        <f t="shared" si="12"/>
        <v>80</v>
      </c>
      <c r="I56" s="65">
        <f t="shared" si="12"/>
        <v>85</v>
      </c>
      <c r="J56" s="65">
        <f t="shared" si="12"/>
        <v>90</v>
      </c>
      <c r="K56" s="65">
        <f t="shared" si="12"/>
        <v>95</v>
      </c>
      <c r="L56" s="65">
        <f t="shared" si="12"/>
        <v>105</v>
      </c>
      <c r="M56" s="65">
        <f t="shared" si="12"/>
        <v>110</v>
      </c>
      <c r="N56" s="65">
        <f t="shared" si="12"/>
        <v>115</v>
      </c>
      <c r="O56" s="65">
        <f t="shared" si="12"/>
        <v>120</v>
      </c>
      <c r="P56" s="65">
        <f t="shared" si="12"/>
        <v>125</v>
      </c>
      <c r="Q56" s="66"/>
    </row>
    <row r="57" ht="12.75" customHeight="1">
      <c r="C57" s="94" t="s">
        <v>64</v>
      </c>
      <c r="D57" s="68" t="s">
        <v>35</v>
      </c>
      <c r="E57" s="65">
        <f t="shared" ref="E57:P57" si="13">FLOOR(PRODUCT(0.8,E58),5)</f>
        <v>80</v>
      </c>
      <c r="F57" s="65">
        <f t="shared" si="13"/>
        <v>90</v>
      </c>
      <c r="G57" s="65">
        <f t="shared" si="13"/>
        <v>100</v>
      </c>
      <c r="H57" s="65">
        <f t="shared" si="13"/>
        <v>105</v>
      </c>
      <c r="I57" s="65">
        <f t="shared" si="13"/>
        <v>115</v>
      </c>
      <c r="J57" s="65">
        <f t="shared" si="13"/>
        <v>120</v>
      </c>
      <c r="K57" s="65">
        <f t="shared" si="13"/>
        <v>130</v>
      </c>
      <c r="L57" s="65">
        <f t="shared" si="13"/>
        <v>140</v>
      </c>
      <c r="M57" s="65">
        <f t="shared" si="13"/>
        <v>145</v>
      </c>
      <c r="N57" s="65">
        <f t="shared" si="13"/>
        <v>155</v>
      </c>
      <c r="O57" s="65">
        <f t="shared" si="13"/>
        <v>160</v>
      </c>
      <c r="P57" s="65">
        <f t="shared" si="13"/>
        <v>170</v>
      </c>
      <c r="Q57" s="66"/>
    </row>
    <row r="58" ht="12.75" customHeight="1">
      <c r="C58" s="94" t="s">
        <v>65</v>
      </c>
      <c r="D58" s="68" t="s">
        <v>37</v>
      </c>
      <c r="E58" s="69">
        <f>(ROUND(((H21-(H21*$J$21))/$F$19),(0/5))*$F$19)+$I$21</f>
        <v>105</v>
      </c>
      <c r="F58" s="69">
        <f t="shared" ref="F58:P58" si="14">F33+$I$21</f>
        <v>115</v>
      </c>
      <c r="G58" s="69">
        <f t="shared" si="14"/>
        <v>125</v>
      </c>
      <c r="H58" s="69">
        <f t="shared" si="14"/>
        <v>135</v>
      </c>
      <c r="I58" s="69">
        <f t="shared" si="14"/>
        <v>145</v>
      </c>
      <c r="J58" s="69">
        <f t="shared" si="14"/>
        <v>155</v>
      </c>
      <c r="K58" s="69">
        <f t="shared" si="14"/>
        <v>165</v>
      </c>
      <c r="L58" s="69">
        <f t="shared" si="14"/>
        <v>175</v>
      </c>
      <c r="M58" s="69">
        <f t="shared" si="14"/>
        <v>185</v>
      </c>
      <c r="N58" s="69">
        <f t="shared" si="14"/>
        <v>195</v>
      </c>
      <c r="O58" s="69">
        <f t="shared" si="14"/>
        <v>205</v>
      </c>
      <c r="P58" s="69">
        <f t="shared" si="14"/>
        <v>215</v>
      </c>
      <c r="Q58" s="70"/>
    </row>
    <row r="59" ht="12.75" customHeight="1">
      <c r="C59" s="15"/>
      <c r="D59" s="73"/>
      <c r="E59" s="74"/>
      <c r="F59" s="74"/>
      <c r="G59" s="74"/>
      <c r="H59" s="74"/>
      <c r="I59" s="74"/>
      <c r="J59" s="74"/>
      <c r="K59" s="74"/>
      <c r="L59" s="74"/>
      <c r="M59" s="74"/>
      <c r="N59" s="74"/>
      <c r="O59" s="74"/>
      <c r="P59" s="74"/>
      <c r="Q59" s="75"/>
    </row>
    <row r="60" ht="12.75" customHeight="1">
      <c r="B60" s="62" t="str">
        <f>D22</f>
        <v>Bench Press</v>
      </c>
      <c r="C60" s="94" t="s">
        <v>64</v>
      </c>
      <c r="D60" s="68">
        <v>5.0</v>
      </c>
      <c r="E60" s="65">
        <v>45.0</v>
      </c>
      <c r="F60" s="65">
        <v>45.0</v>
      </c>
      <c r="G60" s="65">
        <v>45.0</v>
      </c>
      <c r="H60" s="65">
        <v>45.0</v>
      </c>
      <c r="I60" s="65">
        <v>45.0</v>
      </c>
      <c r="J60" s="65">
        <v>45.0</v>
      </c>
      <c r="K60" s="65">
        <v>45.0</v>
      </c>
      <c r="L60" s="65">
        <v>45.0</v>
      </c>
      <c r="M60" s="65">
        <v>45.0</v>
      </c>
      <c r="N60" s="65">
        <v>45.0</v>
      </c>
      <c r="O60" s="65">
        <v>45.0</v>
      </c>
      <c r="P60" s="65">
        <v>45.0</v>
      </c>
      <c r="Q60" s="66"/>
    </row>
    <row r="61" ht="12.75" customHeight="1">
      <c r="C61" s="94" t="s">
        <v>64</v>
      </c>
      <c r="D61" s="68">
        <v>5.0</v>
      </c>
      <c r="E61" s="65">
        <f t="shared" ref="E61:P61" si="15">FLOOR(PRODUCT(0.5,E64),5)</f>
        <v>50</v>
      </c>
      <c r="F61" s="65">
        <f t="shared" si="15"/>
        <v>50</v>
      </c>
      <c r="G61" s="65">
        <f t="shared" si="15"/>
        <v>55</v>
      </c>
      <c r="H61" s="65">
        <f t="shared" si="15"/>
        <v>55</v>
      </c>
      <c r="I61" s="65">
        <f t="shared" si="15"/>
        <v>60</v>
      </c>
      <c r="J61" s="65">
        <f t="shared" si="15"/>
        <v>60</v>
      </c>
      <c r="K61" s="65">
        <f t="shared" si="15"/>
        <v>65</v>
      </c>
      <c r="L61" s="65">
        <f t="shared" si="15"/>
        <v>65</v>
      </c>
      <c r="M61" s="65">
        <f t="shared" si="15"/>
        <v>70</v>
      </c>
      <c r="N61" s="65">
        <f t="shared" si="15"/>
        <v>70</v>
      </c>
      <c r="O61" s="65">
        <f t="shared" si="15"/>
        <v>75</v>
      </c>
      <c r="P61" s="65">
        <f t="shared" si="15"/>
        <v>75</v>
      </c>
      <c r="Q61" s="66"/>
    </row>
    <row r="62" ht="12.75" customHeight="1">
      <c r="C62" s="94" t="s">
        <v>64</v>
      </c>
      <c r="D62" s="68">
        <v>5.0</v>
      </c>
      <c r="E62" s="65">
        <f t="shared" ref="E62:P62" si="16">FLOOR(PRODUCT(0.7,E64),5)</f>
        <v>70</v>
      </c>
      <c r="F62" s="65">
        <f t="shared" si="16"/>
        <v>70</v>
      </c>
      <c r="G62" s="65">
        <f t="shared" si="16"/>
        <v>75</v>
      </c>
      <c r="H62" s="65">
        <f t="shared" si="16"/>
        <v>80</v>
      </c>
      <c r="I62" s="65">
        <f t="shared" si="16"/>
        <v>80</v>
      </c>
      <c r="J62" s="65">
        <f t="shared" si="16"/>
        <v>85</v>
      </c>
      <c r="K62" s="65">
        <f t="shared" si="16"/>
        <v>90</v>
      </c>
      <c r="L62" s="65">
        <f t="shared" si="16"/>
        <v>90</v>
      </c>
      <c r="M62" s="65">
        <f t="shared" si="16"/>
        <v>95</v>
      </c>
      <c r="N62" s="65">
        <f t="shared" si="16"/>
        <v>100</v>
      </c>
      <c r="O62" s="65">
        <f t="shared" si="16"/>
        <v>105</v>
      </c>
      <c r="P62" s="65">
        <f t="shared" si="16"/>
        <v>105</v>
      </c>
      <c r="Q62" s="66"/>
    </row>
    <row r="63" ht="12.75" customHeight="1">
      <c r="C63" s="94" t="s">
        <v>64</v>
      </c>
      <c r="D63" s="68"/>
      <c r="E63" s="65">
        <f t="shared" ref="E63:P63" si="17">FLOOR(PRODUCT(0.9,E64),5)</f>
        <v>90</v>
      </c>
      <c r="F63" s="65">
        <f t="shared" si="17"/>
        <v>90</v>
      </c>
      <c r="G63" s="65">
        <f t="shared" si="17"/>
        <v>95</v>
      </c>
      <c r="H63" s="65">
        <f t="shared" si="17"/>
        <v>100</v>
      </c>
      <c r="I63" s="65">
        <f t="shared" si="17"/>
        <v>105</v>
      </c>
      <c r="J63" s="65">
        <f t="shared" si="17"/>
        <v>110</v>
      </c>
      <c r="K63" s="65">
        <f t="shared" si="17"/>
        <v>115</v>
      </c>
      <c r="L63" s="65">
        <f t="shared" si="17"/>
        <v>120</v>
      </c>
      <c r="M63" s="65">
        <f t="shared" si="17"/>
        <v>125</v>
      </c>
      <c r="N63" s="65">
        <f t="shared" si="17"/>
        <v>130</v>
      </c>
      <c r="O63" s="65">
        <f t="shared" si="17"/>
        <v>135</v>
      </c>
      <c r="P63" s="65">
        <f t="shared" si="17"/>
        <v>135</v>
      </c>
      <c r="Q63" s="66"/>
    </row>
    <row r="64" ht="12.75" customHeight="1">
      <c r="C64" s="94" t="s">
        <v>65</v>
      </c>
      <c r="D64" s="68">
        <v>5.0</v>
      </c>
      <c r="E64" s="69">
        <f>ROUND(((H22-(H22*$J$22))/$F$19),(0/5))*$F$19</f>
        <v>100</v>
      </c>
      <c r="F64" s="69">
        <f t="shared" ref="F64:P64" si="18">E64+$I$22</f>
        <v>105</v>
      </c>
      <c r="G64" s="69">
        <f t="shared" si="18"/>
        <v>110</v>
      </c>
      <c r="H64" s="69">
        <f t="shared" si="18"/>
        <v>115</v>
      </c>
      <c r="I64" s="69">
        <f t="shared" si="18"/>
        <v>120</v>
      </c>
      <c r="J64" s="69">
        <f t="shared" si="18"/>
        <v>125</v>
      </c>
      <c r="K64" s="69">
        <f t="shared" si="18"/>
        <v>130</v>
      </c>
      <c r="L64" s="69">
        <f t="shared" si="18"/>
        <v>135</v>
      </c>
      <c r="M64" s="69">
        <f t="shared" si="18"/>
        <v>140</v>
      </c>
      <c r="N64" s="69">
        <f t="shared" si="18"/>
        <v>145</v>
      </c>
      <c r="O64" s="69">
        <f t="shared" si="18"/>
        <v>150</v>
      </c>
      <c r="P64" s="69">
        <f t="shared" si="18"/>
        <v>155</v>
      </c>
      <c r="Q64" s="79"/>
    </row>
    <row r="65" ht="12.75" customHeight="1">
      <c r="C65" s="15"/>
      <c r="D65" s="77"/>
      <c r="E65" s="74"/>
      <c r="F65" s="74"/>
      <c r="G65" s="74"/>
      <c r="H65" s="74"/>
      <c r="I65" s="74"/>
      <c r="J65" s="74"/>
      <c r="K65" s="74"/>
      <c r="L65" s="74"/>
      <c r="M65" s="74"/>
      <c r="N65" s="74"/>
      <c r="O65" s="74"/>
      <c r="P65" s="74"/>
      <c r="Q65" s="75"/>
    </row>
    <row r="66" ht="12.75" customHeight="1">
      <c r="B66" s="62" t="s">
        <v>69</v>
      </c>
      <c r="C66" s="94" t="s">
        <v>65</v>
      </c>
      <c r="D66" s="68" t="s">
        <v>70</v>
      </c>
      <c r="E66" s="65"/>
      <c r="F66" s="65"/>
      <c r="G66" s="65"/>
      <c r="H66" s="65"/>
      <c r="I66" s="65"/>
      <c r="J66" s="65"/>
      <c r="K66" s="65"/>
      <c r="L66" s="65"/>
      <c r="M66" s="65"/>
      <c r="N66" s="65"/>
      <c r="O66" s="65"/>
      <c r="P66" s="65"/>
      <c r="Q66" s="66"/>
    </row>
    <row r="67" ht="12.75" customHeight="1">
      <c r="B67" s="62" t="s">
        <v>71</v>
      </c>
      <c r="C67" s="15"/>
      <c r="D67" s="68"/>
      <c r="E67" s="74"/>
      <c r="F67" s="74"/>
      <c r="G67" s="74"/>
      <c r="H67" s="74"/>
      <c r="I67" s="74"/>
      <c r="J67" s="74"/>
      <c r="K67" s="74"/>
      <c r="L67" s="74"/>
      <c r="M67" s="74"/>
      <c r="N67" s="74"/>
      <c r="O67" s="74"/>
      <c r="P67" s="74"/>
      <c r="Q67" s="66"/>
    </row>
    <row r="68" ht="12.75" customHeight="1">
      <c r="C68" s="15"/>
      <c r="D68" s="68"/>
      <c r="E68" s="74"/>
      <c r="F68" s="74"/>
      <c r="G68" s="74"/>
      <c r="H68" s="74"/>
      <c r="I68" s="74"/>
      <c r="J68" s="74"/>
      <c r="K68" s="74"/>
      <c r="L68" s="74"/>
      <c r="M68" s="74"/>
      <c r="N68" s="74"/>
      <c r="O68" s="74"/>
      <c r="P68" s="74"/>
      <c r="Q68" s="79"/>
    </row>
    <row r="69" ht="12.75" customHeight="1">
      <c r="B69" s="62" t="s">
        <v>72</v>
      </c>
      <c r="C69" s="94" t="s">
        <v>65</v>
      </c>
      <c r="D69" s="68" t="s">
        <v>73</v>
      </c>
      <c r="E69" s="69"/>
      <c r="F69" s="78"/>
      <c r="G69" s="78"/>
      <c r="H69" s="78"/>
      <c r="I69" s="78"/>
      <c r="J69" s="78"/>
      <c r="K69" s="78"/>
      <c r="L69" s="78"/>
      <c r="M69" s="78"/>
      <c r="N69" s="78"/>
      <c r="O69" s="78"/>
      <c r="P69" s="78"/>
      <c r="Q69" s="79"/>
    </row>
    <row r="70" ht="12.75" customHeight="1">
      <c r="C70" s="15"/>
      <c r="D70" s="68" t="s">
        <v>74</v>
      </c>
      <c r="E70" s="69"/>
      <c r="F70" s="78"/>
      <c r="G70" s="78"/>
      <c r="H70" s="78"/>
      <c r="I70" s="78"/>
      <c r="J70" s="78"/>
      <c r="K70" s="78"/>
      <c r="L70" s="78"/>
      <c r="M70" s="78"/>
      <c r="N70" s="78"/>
      <c r="O70" s="78"/>
      <c r="P70" s="78"/>
      <c r="Q70" s="79"/>
    </row>
    <row r="71" ht="12.75" customHeight="1">
      <c r="C71" s="94"/>
      <c r="D71" s="68" t="s">
        <v>75</v>
      </c>
      <c r="E71" s="69"/>
      <c r="F71" s="78"/>
      <c r="G71" s="78"/>
      <c r="H71" s="78"/>
      <c r="I71" s="78"/>
      <c r="J71" s="78"/>
      <c r="K71" s="78"/>
      <c r="L71" s="78"/>
      <c r="M71" s="78"/>
      <c r="N71" s="78"/>
      <c r="O71" s="78"/>
      <c r="P71" s="78"/>
      <c r="Q71" s="19"/>
    </row>
    <row r="72" ht="12.75" customHeight="1">
      <c r="C72" s="15"/>
      <c r="D72" s="68" t="s">
        <v>76</v>
      </c>
      <c r="E72" s="69"/>
      <c r="F72" s="78"/>
      <c r="G72" s="78"/>
      <c r="H72" s="78"/>
      <c r="I72" s="78"/>
      <c r="J72" s="78"/>
      <c r="K72" s="78"/>
      <c r="L72" s="78"/>
      <c r="M72" s="78"/>
      <c r="N72" s="78"/>
      <c r="O72" s="78"/>
      <c r="P72" s="78"/>
      <c r="Q72" s="19"/>
    </row>
    <row r="73" ht="12.75" customHeight="1">
      <c r="E73" s="25"/>
      <c r="F73" s="25"/>
      <c r="G73" s="25"/>
      <c r="H73" s="25"/>
      <c r="I73" s="25"/>
      <c r="J73" s="25"/>
      <c r="K73" s="25"/>
      <c r="L73" s="25"/>
      <c r="M73" s="25"/>
      <c r="N73" s="25"/>
      <c r="O73" s="25"/>
      <c r="P73" s="25"/>
    </row>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1:L1"/>
    <mergeCell ref="A4:L4"/>
    <mergeCell ref="B7:K7"/>
    <mergeCell ref="E15:H15"/>
    <mergeCell ref="E16:H16"/>
    <mergeCell ref="E17:H17"/>
    <mergeCell ref="D19:E19"/>
  </mergeCells>
  <printOptions/>
  <pageMargins bottom="0.75" footer="0.0" header="0.0" left="0.7" right="0.7" top="0.75"/>
  <pageSetup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14"/>
    <col customWidth="1" min="2" max="2" width="19.57"/>
    <col customWidth="1" min="3" max="3" width="13.14"/>
    <col customWidth="1" min="4" max="4" width="14.14"/>
    <col customWidth="1" min="5" max="5" width="13.14"/>
    <col customWidth="1" min="6" max="6" width="12.0"/>
    <col customWidth="1" min="7" max="7" width="13.14"/>
    <col customWidth="1" min="8" max="17" width="12.0"/>
  </cols>
  <sheetData>
    <row r="1" ht="33.75" customHeight="1">
      <c r="A1" s="3" t="s">
        <v>1</v>
      </c>
      <c r="B1" s="4"/>
      <c r="C1" s="4"/>
      <c r="D1" s="4"/>
      <c r="E1" s="4"/>
      <c r="F1" s="4"/>
      <c r="G1" s="4"/>
      <c r="H1" s="4"/>
      <c r="I1" s="4"/>
      <c r="J1" s="4"/>
      <c r="K1" s="4"/>
      <c r="L1" s="5"/>
    </row>
    <row r="2" ht="33.75" customHeight="1">
      <c r="A2" s="81"/>
      <c r="B2" s="81"/>
      <c r="C2" s="81"/>
      <c r="D2" s="81"/>
      <c r="E2" s="81"/>
      <c r="F2" s="81"/>
      <c r="G2" s="81"/>
      <c r="H2" s="81"/>
      <c r="I2" s="81"/>
      <c r="J2" s="81"/>
      <c r="K2" s="81"/>
      <c r="L2" s="81"/>
    </row>
    <row r="3" ht="33.75" customHeight="1">
      <c r="A3" s="81"/>
      <c r="B3" s="81"/>
      <c r="C3" s="81"/>
      <c r="D3" s="81"/>
      <c r="E3" s="81"/>
      <c r="F3" s="81"/>
      <c r="G3" s="81"/>
      <c r="H3" s="81"/>
      <c r="I3" s="81"/>
      <c r="J3" s="81"/>
      <c r="K3" s="81"/>
      <c r="L3" s="81"/>
    </row>
    <row r="4" ht="15.0" customHeight="1">
      <c r="A4" s="82" t="s">
        <v>77</v>
      </c>
      <c r="B4" s="4"/>
      <c r="C4" s="4"/>
      <c r="D4" s="4"/>
      <c r="E4" s="4"/>
      <c r="F4" s="4"/>
      <c r="G4" s="4"/>
      <c r="H4" s="4"/>
      <c r="I4" s="4"/>
      <c r="J4" s="4"/>
      <c r="K4" s="4"/>
      <c r="L4" s="5"/>
    </row>
    <row r="5" ht="15.0" customHeight="1">
      <c r="A5" s="13"/>
      <c r="B5" s="13"/>
      <c r="C5" s="13"/>
      <c r="D5" s="13"/>
      <c r="E5" s="13"/>
      <c r="F5" s="13"/>
      <c r="G5" s="13"/>
      <c r="H5" s="13"/>
      <c r="I5" s="13"/>
      <c r="J5" s="13"/>
      <c r="K5" s="13"/>
      <c r="L5" s="13"/>
    </row>
    <row r="6" ht="12.75" customHeight="1">
      <c r="B6" s="14"/>
      <c r="C6" s="14"/>
      <c r="D6" s="14"/>
      <c r="E6" s="14"/>
      <c r="F6" s="14"/>
      <c r="G6" s="14"/>
      <c r="H6" s="14"/>
      <c r="I6" s="14"/>
      <c r="J6" s="14"/>
      <c r="K6" s="14"/>
    </row>
    <row r="7" ht="12.75" customHeight="1">
      <c r="A7" s="15"/>
      <c r="B7" s="83" t="s">
        <v>78</v>
      </c>
      <c r="C7" s="84"/>
      <c r="D7" s="84"/>
      <c r="E7" s="84"/>
      <c r="F7" s="84"/>
      <c r="G7" s="84"/>
      <c r="H7" s="84"/>
      <c r="I7" s="84"/>
      <c r="J7" s="84"/>
      <c r="K7" s="85"/>
      <c r="L7" s="19"/>
    </row>
    <row r="8" ht="12.75" customHeight="1">
      <c r="A8" s="15"/>
      <c r="B8" s="86"/>
      <c r="C8" s="87"/>
      <c r="D8" s="87"/>
      <c r="E8" s="87"/>
      <c r="F8" s="87"/>
      <c r="G8" s="87"/>
      <c r="H8" s="87"/>
      <c r="I8" s="87"/>
      <c r="J8" s="87"/>
      <c r="K8" s="88"/>
      <c r="L8" s="19"/>
    </row>
    <row r="9" ht="12.75" customHeight="1">
      <c r="A9" s="15"/>
      <c r="B9" s="86"/>
      <c r="C9" s="87"/>
      <c r="D9" s="87"/>
      <c r="E9" s="87"/>
      <c r="F9" s="87"/>
      <c r="G9" s="87"/>
      <c r="H9" s="87"/>
      <c r="I9" s="87"/>
      <c r="J9" s="87"/>
      <c r="K9" s="88"/>
      <c r="L9" s="19"/>
    </row>
    <row r="10" ht="12.75" customHeight="1">
      <c r="A10" s="15"/>
      <c r="B10" s="86"/>
      <c r="C10" s="87"/>
      <c r="D10" s="87"/>
      <c r="E10" s="87"/>
      <c r="F10" s="87"/>
      <c r="G10" s="87"/>
      <c r="H10" s="87"/>
      <c r="I10" s="87"/>
      <c r="J10" s="87"/>
      <c r="K10" s="88"/>
      <c r="L10" s="19"/>
    </row>
    <row r="11" ht="12.75" customHeight="1">
      <c r="A11" s="15"/>
      <c r="B11" s="86"/>
      <c r="C11" s="87"/>
      <c r="D11" s="87"/>
      <c r="E11" s="87"/>
      <c r="F11" s="87"/>
      <c r="G11" s="87"/>
      <c r="H11" s="87"/>
      <c r="I11" s="87"/>
      <c r="J11" s="87"/>
      <c r="K11" s="88"/>
      <c r="L11" s="19"/>
    </row>
    <row r="12" ht="12.75" customHeight="1">
      <c r="A12" s="15"/>
      <c r="B12" s="86"/>
      <c r="C12" s="87"/>
      <c r="D12" s="87"/>
      <c r="E12" s="87"/>
      <c r="F12" s="87"/>
      <c r="G12" s="87"/>
      <c r="H12" s="87"/>
      <c r="I12" s="87"/>
      <c r="J12" s="87"/>
      <c r="K12" s="88"/>
      <c r="L12" s="19"/>
    </row>
    <row r="13" ht="12.75" customHeight="1">
      <c r="A13" s="15"/>
      <c r="B13" s="89"/>
      <c r="C13" s="90"/>
      <c r="D13" s="90"/>
      <c r="E13" s="90"/>
      <c r="F13" s="90"/>
      <c r="G13" s="90"/>
      <c r="H13" s="90"/>
      <c r="I13" s="90"/>
      <c r="J13" s="90"/>
      <c r="K13" s="91"/>
      <c r="L13" s="19"/>
    </row>
    <row r="14" ht="12.75" customHeight="1">
      <c r="B14" s="25"/>
      <c r="C14" s="25"/>
      <c r="D14" s="25"/>
      <c r="E14" s="25"/>
      <c r="F14" s="26"/>
      <c r="G14" s="26"/>
      <c r="H14" s="26"/>
      <c r="I14" s="25"/>
      <c r="J14" s="25"/>
      <c r="K14" s="25"/>
    </row>
    <row r="15" ht="12.75" customHeight="1">
      <c r="E15" s="27" t="str">
        <f>HYPERLINK("http://www.startingstrength.com/","Starting Strength Official Website")</f>
        <v>Starting Strength Official Website</v>
      </c>
    </row>
    <row r="16" ht="12.75" customHeight="1">
      <c r="E16" s="27" t="str">
        <f>HYPERLINK("http://www.startingstrength.wikia.com/","Starting Strength Wiki")</f>
        <v>Starting Strength Wiki</v>
      </c>
    </row>
    <row r="17" ht="12.75" customHeight="1">
      <c r="E17" s="27" t="str">
        <f>HYPERLINK("http://forum.bodybuilding.com/showthread.php?t=108535881","Rippetoe/Starting Strength Question Forum")</f>
        <v>Rippetoe/Starting Strength Question Forum</v>
      </c>
    </row>
    <row r="18" ht="12.75" customHeight="1">
      <c r="B18" s="29"/>
      <c r="C18" s="30"/>
      <c r="D18" s="29"/>
      <c r="E18" s="29"/>
      <c r="F18" s="29"/>
      <c r="G18" s="29"/>
      <c r="H18" s="29"/>
      <c r="I18" s="29"/>
      <c r="J18" s="29"/>
      <c r="K18" s="29"/>
      <c r="L18" s="29"/>
    </row>
    <row r="19" ht="12.75" customHeight="1">
      <c r="A19" s="15"/>
      <c r="B19" s="31"/>
      <c r="C19" s="32"/>
      <c r="D19" s="92" t="s">
        <v>54</v>
      </c>
      <c r="E19" s="34"/>
      <c r="F19" s="35">
        <v>5.0</v>
      </c>
      <c r="G19" s="36"/>
      <c r="H19" s="37"/>
      <c r="I19" s="37"/>
      <c r="J19" s="38"/>
      <c r="K19" s="39"/>
      <c r="L19" s="40"/>
      <c r="M19" s="19"/>
    </row>
    <row r="20" ht="12.75" customHeight="1">
      <c r="A20" s="15"/>
      <c r="B20" s="41"/>
      <c r="C20" s="42"/>
      <c r="D20" s="43"/>
      <c r="E20" s="45" t="s">
        <v>55</v>
      </c>
      <c r="F20" s="45" t="s">
        <v>7</v>
      </c>
      <c r="G20" s="45" t="s">
        <v>8</v>
      </c>
      <c r="H20" s="45" t="s">
        <v>9</v>
      </c>
      <c r="I20" s="45" t="s">
        <v>56</v>
      </c>
      <c r="J20" s="45" t="s">
        <v>57</v>
      </c>
      <c r="K20" s="47"/>
      <c r="L20" s="48"/>
      <c r="M20" s="19"/>
    </row>
    <row r="21" ht="12.75" customHeight="1">
      <c r="A21" s="15"/>
      <c r="B21" s="41"/>
      <c r="C21" s="42"/>
      <c r="D21" s="93" t="s">
        <v>58</v>
      </c>
      <c r="E21" s="35">
        <v>215.0</v>
      </c>
      <c r="F21" s="35">
        <v>5.0</v>
      </c>
      <c r="G21" s="50">
        <f t="shared" ref="G21:G24" si="1">(E21)/(1.0278-(0.0278*F21))</f>
        <v>241.8991899</v>
      </c>
      <c r="H21" s="50">
        <f t="shared" ref="H21:H24" si="2">ROUND(((G21*(1.0278-(0.0278*5)))/$F$19),(0/5))*$F$19</f>
        <v>215</v>
      </c>
      <c r="I21" s="35">
        <v>5.0</v>
      </c>
      <c r="J21" s="51">
        <v>0.0</v>
      </c>
      <c r="K21" s="47"/>
      <c r="L21" s="48"/>
      <c r="M21" s="19"/>
    </row>
    <row r="22" ht="12.75" customHeight="1">
      <c r="A22" s="15"/>
      <c r="B22" s="41"/>
      <c r="C22" s="42"/>
      <c r="D22" s="93" t="s">
        <v>59</v>
      </c>
      <c r="E22" s="35">
        <v>125.0</v>
      </c>
      <c r="F22" s="35">
        <v>5.0</v>
      </c>
      <c r="G22" s="50">
        <f t="shared" si="1"/>
        <v>140.6390639</v>
      </c>
      <c r="H22" s="50">
        <f t="shared" si="2"/>
        <v>125</v>
      </c>
      <c r="I22" s="35">
        <v>5.0</v>
      </c>
      <c r="J22" s="51">
        <v>0.0</v>
      </c>
      <c r="K22" s="47"/>
      <c r="L22" s="48"/>
      <c r="M22" s="19"/>
    </row>
    <row r="23" ht="12.75" customHeight="1">
      <c r="A23" s="15"/>
      <c r="B23" s="41"/>
      <c r="C23" s="42"/>
      <c r="D23" s="93" t="s">
        <v>61</v>
      </c>
      <c r="E23" s="35">
        <v>220.0</v>
      </c>
      <c r="F23" s="35">
        <v>5.0</v>
      </c>
      <c r="G23" s="50">
        <f t="shared" si="1"/>
        <v>247.5247525</v>
      </c>
      <c r="H23" s="50">
        <f t="shared" si="2"/>
        <v>220</v>
      </c>
      <c r="I23" s="35">
        <v>15.0</v>
      </c>
      <c r="J23" s="51">
        <v>0.0</v>
      </c>
      <c r="K23" s="47"/>
      <c r="L23" s="48"/>
      <c r="M23" s="19"/>
    </row>
    <row r="24" ht="12.75" customHeight="1">
      <c r="A24" s="15"/>
      <c r="B24" s="52"/>
      <c r="C24" s="53"/>
      <c r="D24" s="93" t="s">
        <v>60</v>
      </c>
      <c r="E24" s="35">
        <v>65.0</v>
      </c>
      <c r="F24" s="35">
        <v>5.0</v>
      </c>
      <c r="G24" s="50">
        <f t="shared" si="1"/>
        <v>73.13231323</v>
      </c>
      <c r="H24" s="50">
        <f t="shared" si="2"/>
        <v>65</v>
      </c>
      <c r="I24" s="35">
        <v>5.0</v>
      </c>
      <c r="J24" s="51">
        <v>0.0</v>
      </c>
      <c r="K24" s="54"/>
      <c r="L24" s="55"/>
      <c r="M24" s="19"/>
    </row>
    <row r="25" ht="12.75" customHeight="1">
      <c r="B25" s="25"/>
      <c r="C25" s="26"/>
      <c r="D25" s="25"/>
      <c r="E25" s="25"/>
      <c r="F25" s="25"/>
      <c r="G25" s="25"/>
      <c r="H25" s="25"/>
      <c r="I25" s="25"/>
      <c r="J25" s="25"/>
      <c r="K25" s="25"/>
      <c r="L25" s="25"/>
    </row>
    <row r="26" ht="12.75" customHeight="1"/>
    <row r="27" ht="12.75" customHeight="1">
      <c r="A27" s="57" t="s">
        <v>79</v>
      </c>
      <c r="B27" s="57"/>
      <c r="C27" s="58"/>
      <c r="D27" s="59" t="s">
        <v>18</v>
      </c>
      <c r="E27" s="59" t="s">
        <v>19</v>
      </c>
      <c r="F27" s="59" t="s">
        <v>40</v>
      </c>
      <c r="G27" s="59" t="s">
        <v>22</v>
      </c>
      <c r="H27" s="59" t="s">
        <v>43</v>
      </c>
      <c r="I27" s="59" t="s">
        <v>25</v>
      </c>
      <c r="J27" s="59" t="s">
        <v>46</v>
      </c>
      <c r="K27" s="59" t="s">
        <v>28</v>
      </c>
      <c r="L27" s="60" t="s">
        <v>49</v>
      </c>
      <c r="M27" s="61" t="s">
        <v>80</v>
      </c>
      <c r="N27" s="61" t="s">
        <v>81</v>
      </c>
      <c r="O27" s="61" t="s">
        <v>82</v>
      </c>
      <c r="P27" s="61" t="s">
        <v>83</v>
      </c>
    </row>
    <row r="28" ht="12.75" customHeight="1">
      <c r="B28" s="62" t="str">
        <f>D21</f>
        <v>Squat</v>
      </c>
      <c r="C28" s="94" t="s">
        <v>64</v>
      </c>
      <c r="D28" s="64" t="s">
        <v>32</v>
      </c>
      <c r="E28" s="65">
        <v>45.0</v>
      </c>
      <c r="F28" s="65">
        <v>45.0</v>
      </c>
      <c r="G28" s="65">
        <v>45.0</v>
      </c>
      <c r="H28" s="65">
        <v>45.0</v>
      </c>
      <c r="I28" s="65">
        <v>45.0</v>
      </c>
      <c r="J28" s="65">
        <v>45.0</v>
      </c>
      <c r="K28" s="65">
        <v>45.0</v>
      </c>
      <c r="L28" s="65">
        <v>45.0</v>
      </c>
      <c r="M28" s="65">
        <v>45.0</v>
      </c>
      <c r="N28" s="65">
        <v>45.0</v>
      </c>
      <c r="O28" s="65">
        <v>45.0</v>
      </c>
      <c r="P28" s="65">
        <v>45.0</v>
      </c>
      <c r="Q28" s="66"/>
    </row>
    <row r="29" ht="12.75" customHeight="1">
      <c r="C29" s="94" t="s">
        <v>64</v>
      </c>
      <c r="D29" s="68" t="s">
        <v>33</v>
      </c>
      <c r="E29" s="65">
        <f t="shared" ref="E29:P29" si="3">FLOOR(PRODUCT(0.4,E32),5)</f>
        <v>85</v>
      </c>
      <c r="F29" s="65">
        <f t="shared" si="3"/>
        <v>90</v>
      </c>
      <c r="G29" s="65">
        <f t="shared" si="3"/>
        <v>95</v>
      </c>
      <c r="H29" s="65">
        <f t="shared" si="3"/>
        <v>100</v>
      </c>
      <c r="I29" s="65">
        <f t="shared" si="3"/>
        <v>110</v>
      </c>
      <c r="J29" s="65">
        <f t="shared" si="3"/>
        <v>115</v>
      </c>
      <c r="K29" s="65">
        <f t="shared" si="3"/>
        <v>120</v>
      </c>
      <c r="L29" s="65">
        <f t="shared" si="3"/>
        <v>125</v>
      </c>
      <c r="M29" s="65">
        <f t="shared" si="3"/>
        <v>130</v>
      </c>
      <c r="N29" s="65">
        <f t="shared" si="3"/>
        <v>140</v>
      </c>
      <c r="O29" s="65">
        <f t="shared" si="3"/>
        <v>145</v>
      </c>
      <c r="P29" s="65">
        <f t="shared" si="3"/>
        <v>150</v>
      </c>
      <c r="Q29" s="66"/>
    </row>
    <row r="30" ht="12.75" customHeight="1">
      <c r="C30" s="94" t="s">
        <v>64</v>
      </c>
      <c r="D30" s="68" t="s">
        <v>34</v>
      </c>
      <c r="E30" s="65">
        <f t="shared" ref="E30:P30" si="4">FLOOR(PRODUCT(0.6,E32),5)</f>
        <v>125</v>
      </c>
      <c r="F30" s="65">
        <f t="shared" si="4"/>
        <v>135</v>
      </c>
      <c r="G30" s="65">
        <f t="shared" si="4"/>
        <v>145</v>
      </c>
      <c r="H30" s="65">
        <f t="shared" si="4"/>
        <v>155</v>
      </c>
      <c r="I30" s="65">
        <f t="shared" si="4"/>
        <v>165</v>
      </c>
      <c r="J30" s="65">
        <f t="shared" si="4"/>
        <v>170</v>
      </c>
      <c r="K30" s="65">
        <f t="shared" si="4"/>
        <v>180</v>
      </c>
      <c r="L30" s="65">
        <f t="shared" si="4"/>
        <v>190</v>
      </c>
      <c r="M30" s="65">
        <f t="shared" si="4"/>
        <v>200</v>
      </c>
      <c r="N30" s="65">
        <f t="shared" si="4"/>
        <v>210</v>
      </c>
      <c r="O30" s="65">
        <f t="shared" si="4"/>
        <v>215</v>
      </c>
      <c r="P30" s="65">
        <f t="shared" si="4"/>
        <v>225</v>
      </c>
      <c r="Q30" s="66"/>
    </row>
    <row r="31" ht="12.75" customHeight="1">
      <c r="C31" s="94" t="s">
        <v>64</v>
      </c>
      <c r="D31" s="68" t="s">
        <v>35</v>
      </c>
      <c r="E31" s="65">
        <f t="shared" ref="E31:P31" si="5">FLOOR(PRODUCT(0.8,E32),5)</f>
        <v>170</v>
      </c>
      <c r="F31" s="65">
        <f t="shared" si="5"/>
        <v>180</v>
      </c>
      <c r="G31" s="65">
        <f t="shared" si="5"/>
        <v>195</v>
      </c>
      <c r="H31" s="65">
        <f t="shared" si="5"/>
        <v>205</v>
      </c>
      <c r="I31" s="65">
        <f t="shared" si="5"/>
        <v>220</v>
      </c>
      <c r="J31" s="65">
        <f t="shared" si="5"/>
        <v>230</v>
      </c>
      <c r="K31" s="65">
        <f t="shared" si="5"/>
        <v>240</v>
      </c>
      <c r="L31" s="65">
        <f t="shared" si="5"/>
        <v>255</v>
      </c>
      <c r="M31" s="65">
        <f t="shared" si="5"/>
        <v>265</v>
      </c>
      <c r="N31" s="65">
        <f t="shared" si="5"/>
        <v>280</v>
      </c>
      <c r="O31" s="65">
        <f t="shared" si="5"/>
        <v>290</v>
      </c>
      <c r="P31" s="65">
        <f t="shared" si="5"/>
        <v>300</v>
      </c>
      <c r="Q31" s="66"/>
    </row>
    <row r="32" ht="12.75" customHeight="1">
      <c r="C32" s="94" t="s">
        <v>65</v>
      </c>
      <c r="D32" s="68" t="s">
        <v>37</v>
      </c>
      <c r="E32" s="69">
        <f>ROUND(((H21-(H21*$J$21))/$F$19),(0/5))*$F$19</f>
        <v>215</v>
      </c>
      <c r="F32" s="69">
        <f t="shared" ref="F32:P32" si="6">E82+$I$21</f>
        <v>230</v>
      </c>
      <c r="G32" s="69">
        <f t="shared" si="6"/>
        <v>245</v>
      </c>
      <c r="H32" s="69">
        <f t="shared" si="6"/>
        <v>260</v>
      </c>
      <c r="I32" s="69">
        <f t="shared" si="6"/>
        <v>275</v>
      </c>
      <c r="J32" s="69">
        <f t="shared" si="6"/>
        <v>290</v>
      </c>
      <c r="K32" s="69">
        <f t="shared" si="6"/>
        <v>305</v>
      </c>
      <c r="L32" s="69">
        <f t="shared" si="6"/>
        <v>320</v>
      </c>
      <c r="M32" s="69">
        <f t="shared" si="6"/>
        <v>335</v>
      </c>
      <c r="N32" s="69">
        <f t="shared" si="6"/>
        <v>350</v>
      </c>
      <c r="O32" s="69">
        <f t="shared" si="6"/>
        <v>365</v>
      </c>
      <c r="P32" s="69">
        <f t="shared" si="6"/>
        <v>380</v>
      </c>
      <c r="Q32" s="70"/>
    </row>
    <row r="33" ht="12.75" customHeight="1">
      <c r="C33" s="72"/>
      <c r="D33" s="73"/>
      <c r="E33" s="74"/>
      <c r="F33" s="74"/>
      <c r="G33" s="74"/>
      <c r="H33" s="74"/>
      <c r="I33" s="74"/>
      <c r="J33" s="74"/>
      <c r="K33" s="74"/>
      <c r="L33" s="74"/>
      <c r="M33" s="74"/>
      <c r="N33" s="74"/>
      <c r="O33" s="74"/>
      <c r="P33" s="74"/>
      <c r="Q33" s="75"/>
    </row>
    <row r="34" ht="12.75" customHeight="1">
      <c r="B34" s="62" t="str">
        <f>D22</f>
        <v>Bench Press</v>
      </c>
      <c r="C34" s="94" t="s">
        <v>64</v>
      </c>
      <c r="D34" s="68" t="s">
        <v>32</v>
      </c>
      <c r="E34" s="65">
        <v>45.0</v>
      </c>
      <c r="F34" s="95"/>
      <c r="G34" s="65">
        <v>45.0</v>
      </c>
      <c r="H34" s="95"/>
      <c r="I34" s="65">
        <v>45.0</v>
      </c>
      <c r="J34" s="95"/>
      <c r="K34" s="65">
        <v>45.0</v>
      </c>
      <c r="L34" s="95"/>
      <c r="M34" s="65">
        <v>45.0</v>
      </c>
      <c r="N34" s="95"/>
      <c r="O34" s="65">
        <v>45.0</v>
      </c>
      <c r="P34" s="96"/>
    </row>
    <row r="35" ht="12.75" customHeight="1">
      <c r="C35" s="94" t="s">
        <v>64</v>
      </c>
      <c r="D35" s="68" t="s">
        <v>33</v>
      </c>
      <c r="E35" s="65">
        <f>FLOOR(PRODUCT(0.5,E38),5)</f>
        <v>60</v>
      </c>
      <c r="F35" s="77"/>
      <c r="G35" s="65">
        <f>FLOOR(PRODUCT(0.5,G38),5)</f>
        <v>70</v>
      </c>
      <c r="H35" s="77"/>
      <c r="I35" s="65">
        <f>FLOOR(PRODUCT(0.5,I38),5)</f>
        <v>75</v>
      </c>
      <c r="J35" s="77"/>
      <c r="K35" s="65">
        <f>FLOOR(PRODUCT(0.5,K38),5)</f>
        <v>85</v>
      </c>
      <c r="L35" s="77"/>
      <c r="M35" s="65">
        <f>FLOOR(PRODUCT(0.5,M38),5)</f>
        <v>90</v>
      </c>
      <c r="N35" s="77"/>
      <c r="O35" s="65">
        <f>FLOOR(PRODUCT(0.5,O38),5)</f>
        <v>100</v>
      </c>
      <c r="P35" s="19"/>
    </row>
    <row r="36" ht="12.75" customHeight="1">
      <c r="C36" s="94" t="s">
        <v>64</v>
      </c>
      <c r="D36" s="68" t="s">
        <v>34</v>
      </c>
      <c r="E36" s="65">
        <f>FLOOR(PRODUCT(0.7,E38),5)</f>
        <v>85</v>
      </c>
      <c r="F36" s="77"/>
      <c r="G36" s="65">
        <f>FLOOR(PRODUCT(0.7,G38),5)</f>
        <v>95</v>
      </c>
      <c r="H36" s="77"/>
      <c r="I36" s="65">
        <f>FLOOR(PRODUCT(0.7,I38),5)</f>
        <v>105</v>
      </c>
      <c r="J36" s="77"/>
      <c r="K36" s="65">
        <f>FLOOR(PRODUCT(0.7,K38),5)</f>
        <v>115</v>
      </c>
      <c r="L36" s="77"/>
      <c r="M36" s="65">
        <f>FLOOR(PRODUCT(0.7,M38),5)</f>
        <v>125</v>
      </c>
      <c r="N36" s="77"/>
      <c r="O36" s="65">
        <f>FLOOR(PRODUCT(0.7,O38),5)</f>
        <v>140</v>
      </c>
      <c r="P36" s="19"/>
    </row>
    <row r="37" ht="12.75" customHeight="1">
      <c r="C37" s="94" t="s">
        <v>64</v>
      </c>
      <c r="D37" s="68" t="s">
        <v>35</v>
      </c>
      <c r="E37" s="65">
        <f>FLOOR(PRODUCT(0.9,E38),5)</f>
        <v>110</v>
      </c>
      <c r="F37" s="77"/>
      <c r="G37" s="65">
        <f>FLOOR(PRODUCT(0.9,G38),5)</f>
        <v>125</v>
      </c>
      <c r="H37" s="77"/>
      <c r="I37" s="65">
        <f>FLOOR(PRODUCT(0.9,I38),5)</f>
        <v>135</v>
      </c>
      <c r="J37" s="77"/>
      <c r="K37" s="65">
        <f>FLOOR(PRODUCT(0.9,K38),5)</f>
        <v>150</v>
      </c>
      <c r="L37" s="77"/>
      <c r="M37" s="65">
        <f>FLOOR(PRODUCT(0.9,M38),5)</f>
        <v>165</v>
      </c>
      <c r="N37" s="77"/>
      <c r="O37" s="65">
        <f>FLOOR(PRODUCT(0.9,O38),5)</f>
        <v>180</v>
      </c>
      <c r="P37" s="19"/>
    </row>
    <row r="38" ht="12.75" customHeight="1">
      <c r="C38" s="94" t="s">
        <v>65</v>
      </c>
      <c r="D38" s="68" t="s">
        <v>37</v>
      </c>
      <c r="E38" s="69">
        <f>ROUND(((H22-(H22*$J$22))/$F$19),(0/5))*$F$19</f>
        <v>125</v>
      </c>
      <c r="F38" s="97"/>
      <c r="G38" s="69">
        <f>F63+$I$22</f>
        <v>140</v>
      </c>
      <c r="H38" s="97"/>
      <c r="I38" s="69">
        <f>H63+$I$22</f>
        <v>155</v>
      </c>
      <c r="J38" s="97"/>
      <c r="K38" s="69">
        <f>J63+$I$22</f>
        <v>170</v>
      </c>
      <c r="L38" s="97"/>
      <c r="M38" s="69">
        <f>L63+$I$22</f>
        <v>185</v>
      </c>
      <c r="N38" s="97"/>
      <c r="O38" s="69">
        <f>N63+$I$22</f>
        <v>200</v>
      </c>
      <c r="P38" s="98"/>
    </row>
    <row r="39" ht="12.75" customHeight="1">
      <c r="C39" s="15"/>
      <c r="D39" s="77"/>
      <c r="E39" s="74"/>
      <c r="F39" s="74"/>
      <c r="G39" s="74"/>
      <c r="H39" s="74"/>
      <c r="I39" s="74"/>
      <c r="J39" s="74"/>
      <c r="K39" s="74"/>
      <c r="L39" s="74"/>
      <c r="M39" s="74"/>
      <c r="N39" s="74"/>
      <c r="O39" s="74"/>
      <c r="P39" s="74"/>
      <c r="Q39" s="75"/>
    </row>
    <row r="40" ht="12.75" customHeight="1">
      <c r="B40" s="62" t="str">
        <f>D24</f>
        <v>Press</v>
      </c>
      <c r="C40" s="94" t="s">
        <v>64</v>
      </c>
      <c r="D40" s="66" t="s">
        <v>32</v>
      </c>
      <c r="E40" s="99"/>
      <c r="F40" s="65">
        <v>45.0</v>
      </c>
      <c r="G40" s="95"/>
      <c r="H40" s="65">
        <v>45.0</v>
      </c>
      <c r="I40" s="95"/>
      <c r="J40" s="65">
        <v>45.0</v>
      </c>
      <c r="K40" s="95"/>
      <c r="L40" s="65">
        <v>45.0</v>
      </c>
      <c r="M40" s="95"/>
      <c r="N40" s="65">
        <v>45.0</v>
      </c>
      <c r="O40" s="95"/>
      <c r="P40" s="65">
        <v>45.0</v>
      </c>
      <c r="Q40" s="66"/>
    </row>
    <row r="41" ht="12.75" customHeight="1">
      <c r="C41" s="94" t="s">
        <v>64</v>
      </c>
      <c r="D41" s="66" t="s">
        <v>33</v>
      </c>
      <c r="E41" s="15"/>
      <c r="F41" s="65">
        <f>FLOOR(PRODUCT(0.55,F44),5)</f>
        <v>35</v>
      </c>
      <c r="G41" s="77"/>
      <c r="H41" s="65">
        <f>FLOOR(PRODUCT(0.55,H44),5)</f>
        <v>45</v>
      </c>
      <c r="I41" s="77"/>
      <c r="J41" s="65">
        <f>FLOOR(PRODUCT(0.55,J44),5)</f>
        <v>55</v>
      </c>
      <c r="K41" s="77"/>
      <c r="L41" s="65">
        <f>FLOOR(PRODUCT(0.55,L44),5)</f>
        <v>60</v>
      </c>
      <c r="M41" s="77"/>
      <c r="N41" s="65">
        <f>FLOOR(PRODUCT(0.55,N44),5)</f>
        <v>70</v>
      </c>
      <c r="O41" s="77"/>
      <c r="P41" s="65">
        <f>FLOOR(PRODUCT(0.55,P44),5)</f>
        <v>75</v>
      </c>
      <c r="Q41" s="66"/>
    </row>
    <row r="42" ht="12.75" customHeight="1">
      <c r="C42" s="94" t="s">
        <v>64</v>
      </c>
      <c r="D42" s="66" t="s">
        <v>34</v>
      </c>
      <c r="E42" s="15"/>
      <c r="F42" s="65">
        <f>FLOOR(PRODUCT(0.7,F44),5)</f>
        <v>45</v>
      </c>
      <c r="G42" s="77"/>
      <c r="H42" s="65">
        <f>FLOOR(PRODUCT(0.7,H44),5)</f>
        <v>55</v>
      </c>
      <c r="I42" s="77"/>
      <c r="J42" s="65">
        <f>FLOOR(PRODUCT(0.7,J44),5)</f>
        <v>70</v>
      </c>
      <c r="K42" s="77"/>
      <c r="L42" s="65">
        <f>FLOOR(PRODUCT(0.7,L44),5)</f>
        <v>80</v>
      </c>
      <c r="M42" s="77"/>
      <c r="N42" s="65">
        <f>FLOOR(PRODUCT(0.7,N44),5)</f>
        <v>90</v>
      </c>
      <c r="O42" s="77"/>
      <c r="P42" s="65">
        <f>FLOOR(PRODUCT(0.7,P44),5)</f>
        <v>100</v>
      </c>
      <c r="Q42" s="66"/>
    </row>
    <row r="43" ht="12.75" customHeight="1">
      <c r="C43" s="94" t="s">
        <v>64</v>
      </c>
      <c r="D43" s="66" t="s">
        <v>35</v>
      </c>
      <c r="E43" s="15"/>
      <c r="F43" s="65">
        <f>FLOOR(PRODUCT(0.85,F44),5)</f>
        <v>55</v>
      </c>
      <c r="G43" s="77"/>
      <c r="H43" s="65">
        <f>FLOOR(PRODUCT(0.85,H44),5)</f>
        <v>70</v>
      </c>
      <c r="I43" s="77"/>
      <c r="J43" s="65">
        <f>FLOOR(PRODUCT(0.85,J44),5)</f>
        <v>85</v>
      </c>
      <c r="K43" s="77"/>
      <c r="L43" s="65">
        <f>FLOOR(PRODUCT(0.85,L44),5)</f>
        <v>95</v>
      </c>
      <c r="M43" s="77"/>
      <c r="N43" s="65">
        <f>FLOOR(PRODUCT(0.85,N44),5)</f>
        <v>110</v>
      </c>
      <c r="O43" s="77"/>
      <c r="P43" s="65">
        <f>FLOOR(PRODUCT(0.85,P44),5)</f>
        <v>120</v>
      </c>
      <c r="Q43" s="66"/>
    </row>
    <row r="44" ht="12.75" customHeight="1">
      <c r="C44" s="94" t="s">
        <v>65</v>
      </c>
      <c r="D44" s="66" t="s">
        <v>51</v>
      </c>
      <c r="E44" s="100"/>
      <c r="F44" s="78">
        <f>E69+$I$24</f>
        <v>70</v>
      </c>
      <c r="G44" s="97"/>
      <c r="H44" s="78">
        <f>G69+$I$24</f>
        <v>85</v>
      </c>
      <c r="I44" s="97"/>
      <c r="J44" s="78">
        <f>I69+$I$24</f>
        <v>100</v>
      </c>
      <c r="K44" s="97"/>
      <c r="L44" s="78">
        <f>K69+$I$24</f>
        <v>115</v>
      </c>
      <c r="M44" s="97"/>
      <c r="N44" s="78">
        <f>M69+$I$24</f>
        <v>130</v>
      </c>
      <c r="O44" s="97"/>
      <c r="P44" s="78">
        <f>O69+$I$24</f>
        <v>145</v>
      </c>
      <c r="Q44" s="70"/>
    </row>
    <row r="45" ht="12.75" customHeight="1">
      <c r="C45" s="15"/>
      <c r="D45" s="77"/>
      <c r="E45" s="74"/>
      <c r="F45" s="74"/>
      <c r="G45" s="74"/>
      <c r="H45" s="74"/>
      <c r="I45" s="74"/>
      <c r="J45" s="74"/>
      <c r="K45" s="74"/>
      <c r="L45" s="74"/>
      <c r="M45" s="74"/>
      <c r="N45" s="74"/>
      <c r="O45" s="74"/>
      <c r="P45" s="74"/>
      <c r="Q45" s="75"/>
    </row>
    <row r="46" ht="12.75" customHeight="1">
      <c r="B46" s="62" t="s">
        <v>72</v>
      </c>
      <c r="C46" s="94" t="s">
        <v>65</v>
      </c>
      <c r="D46" s="68" t="s">
        <v>73</v>
      </c>
      <c r="E46" s="69"/>
      <c r="F46" s="78"/>
      <c r="G46" s="78"/>
      <c r="H46" s="78"/>
      <c r="I46" s="78"/>
      <c r="J46" s="78"/>
      <c r="K46" s="78"/>
      <c r="L46" s="78"/>
      <c r="M46" s="78"/>
      <c r="N46" s="78"/>
      <c r="O46" s="78"/>
      <c r="P46" s="78"/>
      <c r="Q46" s="79"/>
    </row>
    <row r="47" ht="12.75" customHeight="1">
      <c r="C47" s="15"/>
      <c r="D47" s="68" t="s">
        <v>74</v>
      </c>
      <c r="E47" s="69"/>
      <c r="F47" s="78"/>
      <c r="G47" s="78"/>
      <c r="H47" s="78"/>
      <c r="I47" s="78"/>
      <c r="J47" s="78"/>
      <c r="K47" s="78"/>
      <c r="L47" s="78"/>
      <c r="M47" s="78"/>
      <c r="N47" s="78"/>
      <c r="O47" s="78"/>
      <c r="P47" s="78"/>
      <c r="Q47" s="79"/>
    </row>
    <row r="48" ht="12.75" customHeight="1">
      <c r="C48" s="94"/>
      <c r="D48" s="68" t="s">
        <v>75</v>
      </c>
      <c r="E48" s="69"/>
      <c r="F48" s="78"/>
      <c r="G48" s="78"/>
      <c r="H48" s="78"/>
      <c r="I48" s="78"/>
      <c r="J48" s="78"/>
      <c r="K48" s="78"/>
      <c r="L48" s="78"/>
      <c r="M48" s="78"/>
      <c r="N48" s="78"/>
      <c r="O48" s="78"/>
      <c r="P48" s="78"/>
      <c r="Q48" s="19"/>
    </row>
    <row r="49" ht="12.75" customHeight="1">
      <c r="C49" s="15"/>
      <c r="D49" s="68" t="s">
        <v>76</v>
      </c>
      <c r="E49" s="69"/>
      <c r="F49" s="78"/>
      <c r="G49" s="78"/>
      <c r="H49" s="78"/>
      <c r="I49" s="78"/>
      <c r="J49" s="78"/>
      <c r="K49" s="78"/>
      <c r="L49" s="78"/>
      <c r="M49" s="78"/>
      <c r="N49" s="78"/>
      <c r="O49" s="78"/>
      <c r="P49" s="78"/>
      <c r="Q49" s="19"/>
    </row>
    <row r="50" ht="12.75" customHeight="1">
      <c r="E50" s="26"/>
      <c r="F50" s="26"/>
      <c r="G50" s="26"/>
      <c r="H50" s="26"/>
      <c r="I50" s="26"/>
      <c r="J50" s="26"/>
      <c r="K50" s="26"/>
      <c r="L50" s="26"/>
      <c r="M50" s="26"/>
      <c r="N50" s="26"/>
      <c r="O50" s="26"/>
      <c r="P50" s="26"/>
    </row>
    <row r="51" ht="12.75" customHeight="1"/>
    <row r="52" ht="12.75" customHeight="1">
      <c r="A52" s="57" t="s">
        <v>84</v>
      </c>
      <c r="B52" s="57"/>
      <c r="C52" s="58"/>
      <c r="D52" s="59" t="s">
        <v>18</v>
      </c>
      <c r="E52" s="59" t="s">
        <v>39</v>
      </c>
      <c r="F52" s="59" t="s">
        <v>21</v>
      </c>
      <c r="G52" s="59" t="s">
        <v>42</v>
      </c>
      <c r="H52" s="59" t="s">
        <v>24</v>
      </c>
      <c r="I52" s="59" t="s">
        <v>45</v>
      </c>
      <c r="J52" s="59" t="s">
        <v>27</v>
      </c>
      <c r="K52" s="59" t="s">
        <v>48</v>
      </c>
      <c r="L52" s="60" t="s">
        <v>30</v>
      </c>
      <c r="M52" s="61" t="s">
        <v>85</v>
      </c>
      <c r="N52" s="61" t="s">
        <v>86</v>
      </c>
      <c r="O52" s="61" t="s">
        <v>87</v>
      </c>
      <c r="P52" s="61" t="s">
        <v>88</v>
      </c>
    </row>
    <row r="53" ht="12.75" customHeight="1">
      <c r="B53" s="62" t="str">
        <f>B28</f>
        <v>Squat</v>
      </c>
      <c r="C53" s="94" t="s">
        <v>64</v>
      </c>
      <c r="D53" s="64" t="s">
        <v>32</v>
      </c>
      <c r="E53" s="65">
        <v>45.0</v>
      </c>
      <c r="F53" s="65">
        <v>45.0</v>
      </c>
      <c r="G53" s="65">
        <v>45.0</v>
      </c>
      <c r="H53" s="65">
        <v>45.0</v>
      </c>
      <c r="I53" s="65">
        <v>45.0</v>
      </c>
      <c r="J53" s="65">
        <v>45.0</v>
      </c>
      <c r="K53" s="65">
        <v>45.0</v>
      </c>
      <c r="L53" s="65">
        <v>45.0</v>
      </c>
      <c r="M53" s="65">
        <v>45.0</v>
      </c>
      <c r="N53" s="65">
        <v>45.0</v>
      </c>
      <c r="O53" s="65">
        <v>45.0</v>
      </c>
      <c r="P53" s="65">
        <v>45.0</v>
      </c>
      <c r="Q53" s="66"/>
    </row>
    <row r="54" ht="12.75" customHeight="1">
      <c r="C54" s="94" t="s">
        <v>64</v>
      </c>
      <c r="D54" s="68" t="s">
        <v>33</v>
      </c>
      <c r="E54" s="65">
        <f t="shared" ref="E54:P54" si="7">FLOOR(PRODUCT(0.4,E57),5)</f>
        <v>85</v>
      </c>
      <c r="F54" s="65">
        <f t="shared" si="7"/>
        <v>90</v>
      </c>
      <c r="G54" s="65">
        <f t="shared" si="7"/>
        <v>100</v>
      </c>
      <c r="H54" s="65">
        <f t="shared" si="7"/>
        <v>105</v>
      </c>
      <c r="I54" s="65">
        <f t="shared" si="7"/>
        <v>110</v>
      </c>
      <c r="J54" s="65">
        <f t="shared" si="7"/>
        <v>115</v>
      </c>
      <c r="K54" s="65">
        <f t="shared" si="7"/>
        <v>120</v>
      </c>
      <c r="L54" s="65">
        <f t="shared" si="7"/>
        <v>130</v>
      </c>
      <c r="M54" s="65">
        <f t="shared" si="7"/>
        <v>135</v>
      </c>
      <c r="N54" s="65">
        <f t="shared" si="7"/>
        <v>140</v>
      </c>
      <c r="O54" s="65">
        <f t="shared" si="7"/>
        <v>145</v>
      </c>
      <c r="P54" s="65">
        <f t="shared" si="7"/>
        <v>150</v>
      </c>
      <c r="Q54" s="66"/>
    </row>
    <row r="55" ht="12.75" customHeight="1">
      <c r="C55" s="94" t="s">
        <v>64</v>
      </c>
      <c r="D55" s="68" t="s">
        <v>34</v>
      </c>
      <c r="E55" s="65">
        <f t="shared" ref="E55:P55" si="8">FLOOR(PRODUCT(0.6,E57),5)</f>
        <v>130</v>
      </c>
      <c r="F55" s="65">
        <f t="shared" si="8"/>
        <v>140</v>
      </c>
      <c r="G55" s="65">
        <f t="shared" si="8"/>
        <v>150</v>
      </c>
      <c r="H55" s="65">
        <f t="shared" si="8"/>
        <v>155</v>
      </c>
      <c r="I55" s="65">
        <f t="shared" si="8"/>
        <v>165</v>
      </c>
      <c r="J55" s="65">
        <f t="shared" si="8"/>
        <v>175</v>
      </c>
      <c r="K55" s="65">
        <f t="shared" si="8"/>
        <v>185</v>
      </c>
      <c r="L55" s="65">
        <f t="shared" si="8"/>
        <v>195</v>
      </c>
      <c r="M55" s="65">
        <f t="shared" si="8"/>
        <v>200</v>
      </c>
      <c r="N55" s="65">
        <f t="shared" si="8"/>
        <v>210</v>
      </c>
      <c r="O55" s="65">
        <f t="shared" si="8"/>
        <v>220</v>
      </c>
      <c r="P55" s="65">
        <f t="shared" si="8"/>
        <v>230</v>
      </c>
      <c r="Q55" s="66"/>
    </row>
    <row r="56" ht="12.75" customHeight="1">
      <c r="C56" s="94" t="s">
        <v>64</v>
      </c>
      <c r="D56" s="68" t="s">
        <v>35</v>
      </c>
      <c r="E56" s="65">
        <f t="shared" ref="E56:P56" si="9">FLOOR(PRODUCT(0.8,E57),5)</f>
        <v>175</v>
      </c>
      <c r="F56" s="65">
        <f t="shared" si="9"/>
        <v>185</v>
      </c>
      <c r="G56" s="65">
        <f t="shared" si="9"/>
        <v>200</v>
      </c>
      <c r="H56" s="65">
        <f t="shared" si="9"/>
        <v>210</v>
      </c>
      <c r="I56" s="65">
        <f t="shared" si="9"/>
        <v>220</v>
      </c>
      <c r="J56" s="65">
        <f t="shared" si="9"/>
        <v>235</v>
      </c>
      <c r="K56" s="65">
        <f t="shared" si="9"/>
        <v>245</v>
      </c>
      <c r="L56" s="65">
        <f t="shared" si="9"/>
        <v>260</v>
      </c>
      <c r="M56" s="65">
        <f t="shared" si="9"/>
        <v>270</v>
      </c>
      <c r="N56" s="65">
        <f t="shared" si="9"/>
        <v>280</v>
      </c>
      <c r="O56" s="65">
        <f t="shared" si="9"/>
        <v>295</v>
      </c>
      <c r="P56" s="65">
        <f t="shared" si="9"/>
        <v>305</v>
      </c>
      <c r="Q56" s="66"/>
    </row>
    <row r="57" ht="12.75" customHeight="1">
      <c r="C57" s="94" t="s">
        <v>65</v>
      </c>
      <c r="D57" s="68" t="s">
        <v>37</v>
      </c>
      <c r="E57" s="69">
        <f>(ROUND(((H21-(H21*$J$21))/$F$19),(0/5))*$F$19)+$I$21</f>
        <v>220</v>
      </c>
      <c r="F57" s="69">
        <f t="shared" ref="F57:P57" si="10">F32+$I$21</f>
        <v>235</v>
      </c>
      <c r="G57" s="69">
        <f t="shared" si="10"/>
        <v>250</v>
      </c>
      <c r="H57" s="69">
        <f t="shared" si="10"/>
        <v>265</v>
      </c>
      <c r="I57" s="69">
        <f t="shared" si="10"/>
        <v>280</v>
      </c>
      <c r="J57" s="69">
        <f t="shared" si="10"/>
        <v>295</v>
      </c>
      <c r="K57" s="69">
        <f t="shared" si="10"/>
        <v>310</v>
      </c>
      <c r="L57" s="69">
        <f t="shared" si="10"/>
        <v>325</v>
      </c>
      <c r="M57" s="69">
        <f t="shared" si="10"/>
        <v>340</v>
      </c>
      <c r="N57" s="69">
        <f t="shared" si="10"/>
        <v>355</v>
      </c>
      <c r="O57" s="69">
        <f t="shared" si="10"/>
        <v>370</v>
      </c>
      <c r="P57" s="69">
        <f t="shared" si="10"/>
        <v>385</v>
      </c>
      <c r="Q57" s="70"/>
    </row>
    <row r="58" ht="12.75" customHeight="1">
      <c r="C58" s="72"/>
      <c r="D58" s="73"/>
      <c r="E58" s="74"/>
      <c r="F58" s="74"/>
      <c r="G58" s="74"/>
      <c r="H58" s="74"/>
      <c r="I58" s="74"/>
      <c r="J58" s="74"/>
      <c r="K58" s="74"/>
      <c r="L58" s="74"/>
      <c r="M58" s="74"/>
      <c r="N58" s="74"/>
      <c r="O58" s="74"/>
      <c r="P58" s="74"/>
      <c r="Q58" s="75"/>
    </row>
    <row r="59" ht="12.75" customHeight="1">
      <c r="B59" s="62" t="str">
        <f>D22</f>
        <v>Bench Press</v>
      </c>
      <c r="C59" s="94" t="s">
        <v>64</v>
      </c>
      <c r="D59" s="66" t="s">
        <v>32</v>
      </c>
      <c r="E59" s="99"/>
      <c r="F59" s="65">
        <v>45.0</v>
      </c>
      <c r="G59" s="95"/>
      <c r="H59" s="65">
        <v>45.0</v>
      </c>
      <c r="I59" s="95"/>
      <c r="J59" s="65">
        <v>45.0</v>
      </c>
      <c r="K59" s="95"/>
      <c r="L59" s="65">
        <v>45.0</v>
      </c>
      <c r="M59" s="95"/>
      <c r="N59" s="65">
        <v>45.0</v>
      </c>
      <c r="O59" s="95"/>
      <c r="P59" s="65">
        <v>45.0</v>
      </c>
      <c r="Q59" s="19"/>
    </row>
    <row r="60" ht="12.75" customHeight="1">
      <c r="C60" s="94" t="s">
        <v>64</v>
      </c>
      <c r="D60" s="66" t="s">
        <v>33</v>
      </c>
      <c r="E60" s="15"/>
      <c r="F60" s="65">
        <f>FLOOR(PRODUCT(0.5,F63),5)</f>
        <v>65</v>
      </c>
      <c r="G60" s="77"/>
      <c r="H60" s="65">
        <f>FLOOR(PRODUCT(0.5,H63),5)</f>
        <v>75</v>
      </c>
      <c r="I60" s="77"/>
      <c r="J60" s="65">
        <f>FLOOR(PRODUCT(0.5,J63),5)</f>
        <v>80</v>
      </c>
      <c r="K60" s="77"/>
      <c r="L60" s="65">
        <f>FLOOR(PRODUCT(0.5,L63),5)</f>
        <v>90</v>
      </c>
      <c r="M60" s="77"/>
      <c r="N60" s="65">
        <f>FLOOR(PRODUCT(0.5,N63),5)</f>
        <v>95</v>
      </c>
      <c r="O60" s="77"/>
      <c r="P60" s="65">
        <f>FLOOR(PRODUCT(0.5,P63),5)</f>
        <v>105</v>
      </c>
      <c r="Q60" s="19"/>
    </row>
    <row r="61" ht="12.75" customHeight="1">
      <c r="C61" s="94" t="s">
        <v>64</v>
      </c>
      <c r="D61" s="66" t="s">
        <v>34</v>
      </c>
      <c r="E61" s="15"/>
      <c r="F61" s="65">
        <f>FLOOR(PRODUCT(0.7,F63),5)</f>
        <v>90</v>
      </c>
      <c r="G61" s="77"/>
      <c r="H61" s="65">
        <f>FLOOR(PRODUCT(0.7,H63),5)</f>
        <v>105</v>
      </c>
      <c r="I61" s="77"/>
      <c r="J61" s="65">
        <f>FLOOR(PRODUCT(0.7,J63),5)</f>
        <v>115</v>
      </c>
      <c r="K61" s="77"/>
      <c r="L61" s="65">
        <f>FLOOR(PRODUCT(0.7,L63),5)</f>
        <v>125</v>
      </c>
      <c r="M61" s="77"/>
      <c r="N61" s="65">
        <f>FLOOR(PRODUCT(0.7,N63),5)</f>
        <v>135</v>
      </c>
      <c r="O61" s="77"/>
      <c r="P61" s="65">
        <f>FLOOR(PRODUCT(0.7,P63),5)</f>
        <v>145</v>
      </c>
      <c r="Q61" s="19"/>
    </row>
    <row r="62" ht="12.75" customHeight="1">
      <c r="C62" s="94" t="s">
        <v>64</v>
      </c>
      <c r="D62" s="66" t="s">
        <v>35</v>
      </c>
      <c r="E62" s="15"/>
      <c r="F62" s="65">
        <f>FLOOR(PRODUCT(0.9,F63),5)</f>
        <v>120</v>
      </c>
      <c r="G62" s="77"/>
      <c r="H62" s="65">
        <f>FLOOR(PRODUCT(0.9,H63),5)</f>
        <v>135</v>
      </c>
      <c r="I62" s="77"/>
      <c r="J62" s="65">
        <f>FLOOR(PRODUCT(0.9,J63),5)</f>
        <v>145</v>
      </c>
      <c r="K62" s="77"/>
      <c r="L62" s="65">
        <f>FLOOR(PRODUCT(0.9,L63),5)</f>
        <v>160</v>
      </c>
      <c r="M62" s="77"/>
      <c r="N62" s="65">
        <f>FLOOR(PRODUCT(0.9,N63),5)</f>
        <v>175</v>
      </c>
      <c r="O62" s="77"/>
      <c r="P62" s="65">
        <f>FLOOR(PRODUCT(0.9,P63),5)</f>
        <v>185</v>
      </c>
      <c r="Q62" s="19"/>
    </row>
    <row r="63" ht="12.75" customHeight="1">
      <c r="C63" s="94" t="s">
        <v>65</v>
      </c>
      <c r="D63" s="66" t="s">
        <v>37</v>
      </c>
      <c r="E63" s="100"/>
      <c r="F63" s="69">
        <f>E88+$I$22</f>
        <v>135</v>
      </c>
      <c r="G63" s="97"/>
      <c r="H63" s="69">
        <f>G88+$I$22</f>
        <v>150</v>
      </c>
      <c r="I63" s="97"/>
      <c r="J63" s="69">
        <f>I88+$I$22</f>
        <v>165</v>
      </c>
      <c r="K63" s="97"/>
      <c r="L63" s="69">
        <f>K88+$I$22</f>
        <v>180</v>
      </c>
      <c r="M63" s="97"/>
      <c r="N63" s="69">
        <f>M88+$I$22</f>
        <v>195</v>
      </c>
      <c r="O63" s="97"/>
      <c r="P63" s="69">
        <f>O88+$I$22</f>
        <v>210</v>
      </c>
      <c r="Q63" s="19"/>
    </row>
    <row r="64" ht="12.75" customHeight="1">
      <c r="C64" s="15"/>
      <c r="D64" s="77"/>
      <c r="E64" s="74"/>
      <c r="F64" s="74"/>
      <c r="G64" s="74"/>
      <c r="H64" s="74"/>
      <c r="I64" s="74"/>
      <c r="J64" s="74"/>
      <c r="K64" s="74"/>
      <c r="L64" s="74"/>
      <c r="M64" s="74"/>
      <c r="N64" s="74"/>
      <c r="O64" s="74"/>
      <c r="P64" s="74"/>
      <c r="Q64" s="75"/>
    </row>
    <row r="65" ht="12.75" customHeight="1">
      <c r="B65" s="62" t="str">
        <f>D24</f>
        <v>Press</v>
      </c>
      <c r="C65" s="94" t="s">
        <v>64</v>
      </c>
      <c r="D65" s="68" t="s">
        <v>32</v>
      </c>
      <c r="E65" s="65">
        <v>45.0</v>
      </c>
      <c r="F65" s="95"/>
      <c r="G65" s="65">
        <v>45.0</v>
      </c>
      <c r="H65" s="95"/>
      <c r="I65" s="65">
        <v>45.0</v>
      </c>
      <c r="J65" s="95"/>
      <c r="K65" s="65">
        <v>45.0</v>
      </c>
      <c r="L65" s="95"/>
      <c r="M65" s="65">
        <v>45.0</v>
      </c>
      <c r="N65" s="95"/>
      <c r="O65" s="65">
        <v>45.0</v>
      </c>
      <c r="P65" s="101"/>
    </row>
    <row r="66" ht="12.75" customHeight="1">
      <c r="C66" s="94" t="s">
        <v>64</v>
      </c>
      <c r="D66" s="68" t="s">
        <v>33</v>
      </c>
      <c r="E66" s="65">
        <f>FLOOR(PRODUCT(0.55,E69),5)</f>
        <v>35</v>
      </c>
      <c r="F66" s="77"/>
      <c r="G66" s="65">
        <f>FLOOR(PRODUCT(0.55,G69),5)</f>
        <v>40</v>
      </c>
      <c r="H66" s="77"/>
      <c r="I66" s="65">
        <f>FLOOR(PRODUCT(0.55,I69),5)</f>
        <v>50</v>
      </c>
      <c r="J66" s="77"/>
      <c r="K66" s="65">
        <f>FLOOR(PRODUCT(0.55,K69),5)</f>
        <v>60</v>
      </c>
      <c r="L66" s="77"/>
      <c r="M66" s="65">
        <f>FLOOR(PRODUCT(0.55,M69),5)</f>
        <v>65</v>
      </c>
      <c r="N66" s="77"/>
      <c r="O66" s="65">
        <f>FLOOR(PRODUCT(0.55,O69),5)</f>
        <v>75</v>
      </c>
      <c r="P66" s="66"/>
    </row>
    <row r="67" ht="12.75" customHeight="1">
      <c r="C67" s="94" t="s">
        <v>64</v>
      </c>
      <c r="D67" s="68" t="s">
        <v>34</v>
      </c>
      <c r="E67" s="65">
        <f>FLOOR(PRODUCT(0.7,E69),5)</f>
        <v>45</v>
      </c>
      <c r="F67" s="77"/>
      <c r="G67" s="65">
        <f>FLOOR(PRODUCT(0.7,G69),5)</f>
        <v>55</v>
      </c>
      <c r="H67" s="77"/>
      <c r="I67" s="65">
        <f>FLOOR(PRODUCT(0.7,I69),5)</f>
        <v>65</v>
      </c>
      <c r="J67" s="77"/>
      <c r="K67" s="65">
        <f>FLOOR(PRODUCT(0.7,K69),5)</f>
        <v>75</v>
      </c>
      <c r="L67" s="77"/>
      <c r="M67" s="65">
        <f>FLOOR(PRODUCT(0.7,M69),5)</f>
        <v>85</v>
      </c>
      <c r="N67" s="77"/>
      <c r="O67" s="65">
        <f>FLOOR(PRODUCT(0.7,O69),5)</f>
        <v>95</v>
      </c>
      <c r="P67" s="66"/>
    </row>
    <row r="68" ht="12.75" customHeight="1">
      <c r="C68" s="94" t="s">
        <v>64</v>
      </c>
      <c r="D68" s="68" t="s">
        <v>35</v>
      </c>
      <c r="E68" s="65">
        <f>FLOOR(PRODUCT(0.85,E69),5)</f>
        <v>55</v>
      </c>
      <c r="F68" s="77"/>
      <c r="G68" s="65">
        <f>FLOOR(PRODUCT(0.85,G69),5)</f>
        <v>65</v>
      </c>
      <c r="H68" s="77"/>
      <c r="I68" s="65">
        <f>FLOOR(PRODUCT(0.85,I69),5)</f>
        <v>80</v>
      </c>
      <c r="J68" s="77"/>
      <c r="K68" s="65">
        <f>FLOOR(PRODUCT(0.85,K69),5)</f>
        <v>90</v>
      </c>
      <c r="L68" s="77"/>
      <c r="M68" s="65">
        <f>FLOOR(PRODUCT(0.85,M69),5)</f>
        <v>105</v>
      </c>
      <c r="N68" s="77"/>
      <c r="O68" s="65">
        <f>FLOOR(PRODUCT(0.85,O69),5)</f>
        <v>115</v>
      </c>
      <c r="P68" s="66"/>
    </row>
    <row r="69" ht="12.75" customHeight="1">
      <c r="C69" s="94" t="s">
        <v>65</v>
      </c>
      <c r="D69" s="68" t="s">
        <v>51</v>
      </c>
      <c r="E69" s="69">
        <f>ROUND(((H24-(H24*$J$22))/$F$19),(0/5))*$F$19</f>
        <v>65</v>
      </c>
      <c r="F69" s="97"/>
      <c r="G69" s="78">
        <f>F94+$I$24</f>
        <v>80</v>
      </c>
      <c r="H69" s="97"/>
      <c r="I69" s="78">
        <f>H94+$I$24</f>
        <v>95</v>
      </c>
      <c r="J69" s="97"/>
      <c r="K69" s="78">
        <f>J94+$I$24</f>
        <v>110</v>
      </c>
      <c r="L69" s="97"/>
      <c r="M69" s="78">
        <f>L94+$I$24</f>
        <v>125</v>
      </c>
      <c r="N69" s="97"/>
      <c r="O69" s="78">
        <f>N94+$I$24</f>
        <v>140</v>
      </c>
      <c r="P69" s="102"/>
    </row>
    <row r="70" ht="12.75" customHeight="1">
      <c r="C70" s="15"/>
      <c r="D70" s="77"/>
      <c r="E70" s="74"/>
      <c r="F70" s="74"/>
      <c r="G70" s="74"/>
      <c r="H70" s="74"/>
      <c r="I70" s="74"/>
      <c r="J70" s="74"/>
      <c r="K70" s="74"/>
      <c r="L70" s="74"/>
      <c r="M70" s="74"/>
      <c r="N70" s="74"/>
      <c r="O70" s="74"/>
      <c r="P70" s="74"/>
      <c r="Q70" s="75"/>
    </row>
    <row r="71" ht="12.75" customHeight="1">
      <c r="B71" s="62" t="str">
        <f>D23</f>
        <v>Deadlift</v>
      </c>
      <c r="C71" s="94" t="s">
        <v>64</v>
      </c>
      <c r="D71" s="68" t="s">
        <v>32</v>
      </c>
      <c r="E71" s="65">
        <f t="shared" ref="E71:P71" si="11">FLOOR(PRODUCT(0.4,E74),5)</f>
        <v>85</v>
      </c>
      <c r="F71" s="65">
        <f t="shared" si="11"/>
        <v>90</v>
      </c>
      <c r="G71" s="65">
        <f t="shared" si="11"/>
        <v>100</v>
      </c>
      <c r="H71" s="65">
        <f t="shared" si="11"/>
        <v>105</v>
      </c>
      <c r="I71" s="65">
        <f t="shared" si="11"/>
        <v>110</v>
      </c>
      <c r="J71" s="65">
        <f t="shared" si="11"/>
        <v>115</v>
      </c>
      <c r="K71" s="65">
        <f t="shared" si="11"/>
        <v>120</v>
      </c>
      <c r="L71" s="65">
        <f t="shared" si="11"/>
        <v>130</v>
      </c>
      <c r="M71" s="65">
        <f t="shared" si="11"/>
        <v>135</v>
      </c>
      <c r="N71" s="65">
        <f t="shared" si="11"/>
        <v>140</v>
      </c>
      <c r="O71" s="65">
        <f t="shared" si="11"/>
        <v>145</v>
      </c>
      <c r="P71" s="65">
        <f t="shared" si="11"/>
        <v>150</v>
      </c>
      <c r="Q71" s="66"/>
    </row>
    <row r="72" ht="12.75" customHeight="1">
      <c r="C72" s="94" t="s">
        <v>64</v>
      </c>
      <c r="D72" s="68" t="s">
        <v>34</v>
      </c>
      <c r="E72" s="65">
        <f t="shared" ref="E72:P72" si="12">FLOOR(PRODUCT(0.6,E74),5)</f>
        <v>130</v>
      </c>
      <c r="F72" s="65">
        <f t="shared" si="12"/>
        <v>140</v>
      </c>
      <c r="G72" s="65">
        <f t="shared" si="12"/>
        <v>150</v>
      </c>
      <c r="H72" s="65">
        <f t="shared" si="12"/>
        <v>155</v>
      </c>
      <c r="I72" s="65">
        <f t="shared" si="12"/>
        <v>165</v>
      </c>
      <c r="J72" s="65">
        <f t="shared" si="12"/>
        <v>175</v>
      </c>
      <c r="K72" s="65">
        <f t="shared" si="12"/>
        <v>185</v>
      </c>
      <c r="L72" s="65">
        <f t="shared" si="12"/>
        <v>195</v>
      </c>
      <c r="M72" s="65">
        <f t="shared" si="12"/>
        <v>200</v>
      </c>
      <c r="N72" s="65">
        <f t="shared" si="12"/>
        <v>210</v>
      </c>
      <c r="O72" s="65">
        <f t="shared" si="12"/>
        <v>220</v>
      </c>
      <c r="P72" s="65">
        <f t="shared" si="12"/>
        <v>230</v>
      </c>
      <c r="Q72" s="66"/>
    </row>
    <row r="73" ht="12.75" customHeight="1">
      <c r="C73" s="94" t="s">
        <v>64</v>
      </c>
      <c r="D73" s="68" t="s">
        <v>35</v>
      </c>
      <c r="E73" s="65">
        <f t="shared" ref="E73:P73" si="13">FLOOR(PRODUCT(0.85,E74),5)</f>
        <v>185</v>
      </c>
      <c r="F73" s="65">
        <f t="shared" si="13"/>
        <v>195</v>
      </c>
      <c r="G73" s="65">
        <f t="shared" si="13"/>
        <v>210</v>
      </c>
      <c r="H73" s="65">
        <f t="shared" si="13"/>
        <v>225</v>
      </c>
      <c r="I73" s="65">
        <f t="shared" si="13"/>
        <v>235</v>
      </c>
      <c r="J73" s="65">
        <f t="shared" si="13"/>
        <v>250</v>
      </c>
      <c r="K73" s="65">
        <f t="shared" si="13"/>
        <v>260</v>
      </c>
      <c r="L73" s="65">
        <f t="shared" si="13"/>
        <v>275</v>
      </c>
      <c r="M73" s="65">
        <f t="shared" si="13"/>
        <v>285</v>
      </c>
      <c r="N73" s="65">
        <f t="shared" si="13"/>
        <v>300</v>
      </c>
      <c r="O73" s="65">
        <f t="shared" si="13"/>
        <v>310</v>
      </c>
      <c r="P73" s="65">
        <f t="shared" si="13"/>
        <v>325</v>
      </c>
      <c r="Q73" s="66"/>
    </row>
    <row r="74" ht="12.75" customHeight="1">
      <c r="C74" s="94" t="s">
        <v>67</v>
      </c>
      <c r="D74" s="68" t="s">
        <v>33</v>
      </c>
      <c r="E74" s="69">
        <f>ROUND(((H23-(H23*$J$23))/$F$19),(0/5))*$F$19</f>
        <v>220</v>
      </c>
      <c r="F74" s="78">
        <f t="shared" ref="F74:P74" si="14">E74+$I$23</f>
        <v>235</v>
      </c>
      <c r="G74" s="78">
        <f t="shared" si="14"/>
        <v>250</v>
      </c>
      <c r="H74" s="78">
        <f t="shared" si="14"/>
        <v>265</v>
      </c>
      <c r="I74" s="78">
        <f t="shared" si="14"/>
        <v>280</v>
      </c>
      <c r="J74" s="78">
        <f t="shared" si="14"/>
        <v>295</v>
      </c>
      <c r="K74" s="78">
        <f t="shared" si="14"/>
        <v>310</v>
      </c>
      <c r="L74" s="78">
        <f t="shared" si="14"/>
        <v>325</v>
      </c>
      <c r="M74" s="78">
        <f t="shared" si="14"/>
        <v>340</v>
      </c>
      <c r="N74" s="78">
        <f t="shared" si="14"/>
        <v>355</v>
      </c>
      <c r="O74" s="78">
        <f t="shared" si="14"/>
        <v>370</v>
      </c>
      <c r="P74" s="78">
        <f t="shared" si="14"/>
        <v>385</v>
      </c>
      <c r="Q74" s="79"/>
    </row>
    <row r="75" ht="12.75" customHeight="1">
      <c r="B75" s="103" t="s">
        <v>66</v>
      </c>
      <c r="E75" s="25"/>
      <c r="F75" s="25"/>
      <c r="G75" s="25"/>
      <c r="H75" s="25"/>
      <c r="I75" s="25"/>
      <c r="J75" s="25"/>
      <c r="K75" s="25"/>
      <c r="L75" s="25"/>
      <c r="M75" s="25"/>
      <c r="N75" s="25"/>
      <c r="O75" s="25"/>
      <c r="P75" s="25"/>
    </row>
    <row r="76" ht="12.75" customHeight="1"/>
    <row r="77" ht="12.75" customHeight="1">
      <c r="A77" s="57" t="s">
        <v>89</v>
      </c>
      <c r="B77" s="57"/>
      <c r="C77" s="58"/>
      <c r="D77" s="59" t="s">
        <v>18</v>
      </c>
      <c r="E77" s="59" t="s">
        <v>20</v>
      </c>
      <c r="F77" s="59" t="s">
        <v>41</v>
      </c>
      <c r="G77" s="59" t="s">
        <v>23</v>
      </c>
      <c r="H77" s="59" t="s">
        <v>44</v>
      </c>
      <c r="I77" s="59" t="s">
        <v>26</v>
      </c>
      <c r="J77" s="59" t="s">
        <v>47</v>
      </c>
      <c r="K77" s="59" t="s">
        <v>29</v>
      </c>
      <c r="L77" s="60" t="s">
        <v>50</v>
      </c>
      <c r="M77" s="61" t="s">
        <v>90</v>
      </c>
      <c r="N77" s="61" t="s">
        <v>91</v>
      </c>
      <c r="O77" s="61" t="s">
        <v>92</v>
      </c>
      <c r="P77" s="61" t="s">
        <v>93</v>
      </c>
    </row>
    <row r="78" ht="12.75" customHeight="1">
      <c r="B78" s="62" t="str">
        <f>B28</f>
        <v>Squat</v>
      </c>
      <c r="C78" s="94" t="s">
        <v>64</v>
      </c>
      <c r="D78" s="64" t="s">
        <v>32</v>
      </c>
      <c r="E78" s="65">
        <v>45.0</v>
      </c>
      <c r="F78" s="65">
        <v>45.0</v>
      </c>
      <c r="G78" s="65">
        <v>45.0</v>
      </c>
      <c r="H78" s="65">
        <v>45.0</v>
      </c>
      <c r="I78" s="65">
        <v>45.0</v>
      </c>
      <c r="J78" s="65">
        <v>45.0</v>
      </c>
      <c r="K78" s="65">
        <v>45.0</v>
      </c>
      <c r="L78" s="65">
        <v>45.0</v>
      </c>
      <c r="M78" s="65">
        <v>45.0</v>
      </c>
      <c r="N78" s="65">
        <v>45.0</v>
      </c>
      <c r="O78" s="65">
        <v>45.0</v>
      </c>
      <c r="P78" s="65">
        <v>45.0</v>
      </c>
      <c r="Q78" s="66"/>
    </row>
    <row r="79" ht="12.75" customHeight="1">
      <c r="C79" s="94" t="s">
        <v>64</v>
      </c>
      <c r="D79" s="68" t="s">
        <v>33</v>
      </c>
      <c r="E79" s="65">
        <f t="shared" ref="E79:P79" si="15">FLOOR(PRODUCT(0.4,E82),5)</f>
        <v>90</v>
      </c>
      <c r="F79" s="65">
        <f t="shared" si="15"/>
        <v>95</v>
      </c>
      <c r="G79" s="65">
        <f t="shared" si="15"/>
        <v>100</v>
      </c>
      <c r="H79" s="65">
        <f t="shared" si="15"/>
        <v>105</v>
      </c>
      <c r="I79" s="65">
        <f t="shared" si="15"/>
        <v>110</v>
      </c>
      <c r="J79" s="65">
        <f t="shared" si="15"/>
        <v>120</v>
      </c>
      <c r="K79" s="65">
        <f t="shared" si="15"/>
        <v>125</v>
      </c>
      <c r="L79" s="65">
        <f t="shared" si="15"/>
        <v>130</v>
      </c>
      <c r="M79" s="65">
        <f t="shared" si="15"/>
        <v>135</v>
      </c>
      <c r="N79" s="65">
        <f t="shared" si="15"/>
        <v>140</v>
      </c>
      <c r="O79" s="65">
        <f t="shared" si="15"/>
        <v>150</v>
      </c>
      <c r="P79" s="65">
        <f t="shared" si="15"/>
        <v>155</v>
      </c>
      <c r="Q79" s="66"/>
    </row>
    <row r="80" ht="12.75" customHeight="1">
      <c r="C80" s="94" t="s">
        <v>64</v>
      </c>
      <c r="D80" s="68" t="s">
        <v>34</v>
      </c>
      <c r="E80" s="65">
        <f t="shared" ref="E80:P80" si="16">FLOOR(PRODUCT(0.6,E82),5)</f>
        <v>135</v>
      </c>
      <c r="F80" s="65">
        <f t="shared" si="16"/>
        <v>140</v>
      </c>
      <c r="G80" s="65">
        <f t="shared" si="16"/>
        <v>150</v>
      </c>
      <c r="H80" s="65">
        <f t="shared" si="16"/>
        <v>160</v>
      </c>
      <c r="I80" s="65">
        <f t="shared" si="16"/>
        <v>170</v>
      </c>
      <c r="J80" s="65">
        <f t="shared" si="16"/>
        <v>180</v>
      </c>
      <c r="K80" s="65">
        <f t="shared" si="16"/>
        <v>185</v>
      </c>
      <c r="L80" s="65">
        <f t="shared" si="16"/>
        <v>195</v>
      </c>
      <c r="M80" s="65">
        <f t="shared" si="16"/>
        <v>205</v>
      </c>
      <c r="N80" s="65">
        <f t="shared" si="16"/>
        <v>215</v>
      </c>
      <c r="O80" s="65">
        <f t="shared" si="16"/>
        <v>225</v>
      </c>
      <c r="P80" s="65">
        <f t="shared" si="16"/>
        <v>230</v>
      </c>
      <c r="Q80" s="66"/>
    </row>
    <row r="81" ht="12.75" customHeight="1">
      <c r="C81" s="94" t="s">
        <v>64</v>
      </c>
      <c r="D81" s="68" t="s">
        <v>35</v>
      </c>
      <c r="E81" s="65">
        <f t="shared" ref="E81:P81" si="17">FLOOR(PRODUCT(0.8,E82),5)</f>
        <v>180</v>
      </c>
      <c r="F81" s="65">
        <f t="shared" si="17"/>
        <v>190</v>
      </c>
      <c r="G81" s="65">
        <f t="shared" si="17"/>
        <v>200</v>
      </c>
      <c r="H81" s="65">
        <f t="shared" si="17"/>
        <v>215</v>
      </c>
      <c r="I81" s="65">
        <f t="shared" si="17"/>
        <v>225</v>
      </c>
      <c r="J81" s="65">
        <f t="shared" si="17"/>
        <v>240</v>
      </c>
      <c r="K81" s="65">
        <f t="shared" si="17"/>
        <v>250</v>
      </c>
      <c r="L81" s="65">
        <f t="shared" si="17"/>
        <v>260</v>
      </c>
      <c r="M81" s="65">
        <f t="shared" si="17"/>
        <v>275</v>
      </c>
      <c r="N81" s="65">
        <f t="shared" si="17"/>
        <v>285</v>
      </c>
      <c r="O81" s="65">
        <f t="shared" si="17"/>
        <v>300</v>
      </c>
      <c r="P81" s="65">
        <f t="shared" si="17"/>
        <v>310</v>
      </c>
      <c r="Q81" s="66"/>
    </row>
    <row r="82" ht="12.75" customHeight="1">
      <c r="C82" s="94" t="s">
        <v>65</v>
      </c>
      <c r="D82" s="68" t="s">
        <v>37</v>
      </c>
      <c r="E82" s="69">
        <f>((ROUND(((H21-(H21*$J$21))/$F$19),(0/5))*$F$19)+$I$21)+$I$21</f>
        <v>225</v>
      </c>
      <c r="F82" s="69">
        <f t="shared" ref="F82:P82" si="18">F57+$I$21</f>
        <v>240</v>
      </c>
      <c r="G82" s="69">
        <f t="shared" si="18"/>
        <v>255</v>
      </c>
      <c r="H82" s="69">
        <f t="shared" si="18"/>
        <v>270</v>
      </c>
      <c r="I82" s="69">
        <f t="shared" si="18"/>
        <v>285</v>
      </c>
      <c r="J82" s="69">
        <f t="shared" si="18"/>
        <v>300</v>
      </c>
      <c r="K82" s="69">
        <f t="shared" si="18"/>
        <v>315</v>
      </c>
      <c r="L82" s="69">
        <f t="shared" si="18"/>
        <v>330</v>
      </c>
      <c r="M82" s="69">
        <f t="shared" si="18"/>
        <v>345</v>
      </c>
      <c r="N82" s="69">
        <f t="shared" si="18"/>
        <v>360</v>
      </c>
      <c r="O82" s="69">
        <f t="shared" si="18"/>
        <v>375</v>
      </c>
      <c r="P82" s="69">
        <f t="shared" si="18"/>
        <v>390</v>
      </c>
      <c r="Q82" s="70"/>
    </row>
    <row r="83" ht="12.75" customHeight="1">
      <c r="C83" s="72"/>
      <c r="D83" s="73"/>
      <c r="E83" s="74"/>
      <c r="F83" s="74"/>
      <c r="G83" s="74"/>
      <c r="H83" s="74"/>
      <c r="I83" s="74"/>
      <c r="J83" s="74"/>
      <c r="K83" s="74"/>
      <c r="L83" s="74"/>
      <c r="M83" s="74"/>
      <c r="N83" s="74"/>
      <c r="O83" s="74"/>
      <c r="P83" s="74"/>
      <c r="Q83" s="75"/>
    </row>
    <row r="84" ht="12.75" customHeight="1">
      <c r="B84" s="62" t="str">
        <f>D22</f>
        <v>Bench Press</v>
      </c>
      <c r="C84" s="94" t="s">
        <v>64</v>
      </c>
      <c r="D84" s="68" t="s">
        <v>32</v>
      </c>
      <c r="E84" s="65">
        <v>45.0</v>
      </c>
      <c r="F84" s="95"/>
      <c r="G84" s="65">
        <v>45.0</v>
      </c>
      <c r="H84" s="95"/>
      <c r="I84" s="65">
        <v>45.0</v>
      </c>
      <c r="J84" s="95"/>
      <c r="K84" s="65">
        <v>45.0</v>
      </c>
      <c r="L84" s="95"/>
      <c r="M84" s="65">
        <v>45.0</v>
      </c>
      <c r="N84" s="95"/>
      <c r="O84" s="65">
        <v>45.0</v>
      </c>
      <c r="P84" s="96"/>
    </row>
    <row r="85" ht="12.75" customHeight="1">
      <c r="C85" s="94" t="s">
        <v>64</v>
      </c>
      <c r="D85" s="68" t="s">
        <v>33</v>
      </c>
      <c r="E85" s="65">
        <f>FLOOR(PRODUCT(0.5,E88),5)</f>
        <v>65</v>
      </c>
      <c r="F85" s="77"/>
      <c r="G85" s="65">
        <f>FLOOR(PRODUCT(0.5,G88),5)</f>
        <v>70</v>
      </c>
      <c r="H85" s="77"/>
      <c r="I85" s="65">
        <f>FLOOR(PRODUCT(0.5,I88),5)</f>
        <v>80</v>
      </c>
      <c r="J85" s="77"/>
      <c r="K85" s="65">
        <f>FLOOR(PRODUCT(0.5,K88),5)</f>
        <v>85</v>
      </c>
      <c r="L85" s="77"/>
      <c r="M85" s="65">
        <f>FLOOR(PRODUCT(0.5,M88),5)</f>
        <v>95</v>
      </c>
      <c r="N85" s="77"/>
      <c r="O85" s="65">
        <f>FLOOR(PRODUCT(0.5,O88),5)</f>
        <v>100</v>
      </c>
      <c r="P85" s="19"/>
    </row>
    <row r="86" ht="12.75" customHeight="1">
      <c r="C86" s="94" t="s">
        <v>64</v>
      </c>
      <c r="D86" s="68" t="s">
        <v>34</v>
      </c>
      <c r="E86" s="65">
        <f>FLOOR(PRODUCT(0.7,E88),5)</f>
        <v>90</v>
      </c>
      <c r="F86" s="77"/>
      <c r="G86" s="65">
        <f>FLOOR(PRODUCT(0.7,G88),5)</f>
        <v>100</v>
      </c>
      <c r="H86" s="77"/>
      <c r="I86" s="65">
        <f>FLOOR(PRODUCT(0.7,I88),5)</f>
        <v>110</v>
      </c>
      <c r="J86" s="77"/>
      <c r="K86" s="65">
        <f>FLOOR(PRODUCT(0.7,K88),5)</f>
        <v>120</v>
      </c>
      <c r="L86" s="77"/>
      <c r="M86" s="65">
        <f>FLOOR(PRODUCT(0.7,M88),5)</f>
        <v>130</v>
      </c>
      <c r="N86" s="77"/>
      <c r="O86" s="65">
        <f>FLOOR(PRODUCT(0.7,O88),5)</f>
        <v>140</v>
      </c>
      <c r="P86" s="19"/>
    </row>
    <row r="87" ht="12.75" customHeight="1">
      <c r="C87" s="94" t="s">
        <v>64</v>
      </c>
      <c r="D87" s="68" t="s">
        <v>35</v>
      </c>
      <c r="E87" s="65">
        <f>FLOOR(PRODUCT(0.9,E88),5)</f>
        <v>115</v>
      </c>
      <c r="F87" s="77"/>
      <c r="G87" s="65">
        <f>FLOOR(PRODUCT(0.9,G88),5)</f>
        <v>130</v>
      </c>
      <c r="H87" s="77"/>
      <c r="I87" s="65">
        <f>FLOOR(PRODUCT(0.9,I88),5)</f>
        <v>140</v>
      </c>
      <c r="J87" s="77"/>
      <c r="K87" s="65">
        <f>FLOOR(PRODUCT(0.9,K88),5)</f>
        <v>155</v>
      </c>
      <c r="L87" s="77"/>
      <c r="M87" s="65">
        <f>FLOOR(PRODUCT(0.9,M88),5)</f>
        <v>170</v>
      </c>
      <c r="N87" s="77"/>
      <c r="O87" s="65">
        <f>FLOOR(PRODUCT(0.9,O88),5)</f>
        <v>180</v>
      </c>
      <c r="P87" s="19"/>
    </row>
    <row r="88" ht="12.75" customHeight="1">
      <c r="C88" s="94" t="s">
        <v>65</v>
      </c>
      <c r="D88" s="68" t="s">
        <v>37</v>
      </c>
      <c r="E88" s="69">
        <f>E38+$I$22</f>
        <v>130</v>
      </c>
      <c r="F88" s="97"/>
      <c r="G88" s="69">
        <f>G38+$I$22</f>
        <v>145</v>
      </c>
      <c r="H88" s="97"/>
      <c r="I88" s="69">
        <f>I38+$I$22</f>
        <v>160</v>
      </c>
      <c r="J88" s="97"/>
      <c r="K88" s="69">
        <f>K38+$I$22</f>
        <v>175</v>
      </c>
      <c r="L88" s="97"/>
      <c r="M88" s="69">
        <f>M38+$I$22</f>
        <v>190</v>
      </c>
      <c r="N88" s="97"/>
      <c r="O88" s="69">
        <f>O38+$I$22</f>
        <v>205</v>
      </c>
      <c r="P88" s="98"/>
    </row>
    <row r="89" ht="12.75" customHeight="1">
      <c r="C89" s="15"/>
      <c r="D89" s="77"/>
      <c r="E89" s="74"/>
      <c r="F89" s="74"/>
      <c r="G89" s="74"/>
      <c r="H89" s="74"/>
      <c r="I89" s="74"/>
      <c r="J89" s="74"/>
      <c r="K89" s="74"/>
      <c r="L89" s="74"/>
      <c r="M89" s="74"/>
      <c r="N89" s="74"/>
      <c r="O89" s="74"/>
      <c r="P89" s="74"/>
      <c r="Q89" s="75"/>
    </row>
    <row r="90" ht="12.75" customHeight="1">
      <c r="B90" s="62" t="str">
        <f>D24</f>
        <v>Press</v>
      </c>
      <c r="C90" s="94" t="s">
        <v>64</v>
      </c>
      <c r="D90" s="66" t="s">
        <v>32</v>
      </c>
      <c r="E90" s="99"/>
      <c r="F90" s="65">
        <v>45.0</v>
      </c>
      <c r="G90" s="95"/>
      <c r="H90" s="65">
        <v>45.0</v>
      </c>
      <c r="I90" s="95"/>
      <c r="J90" s="65">
        <v>45.0</v>
      </c>
      <c r="K90" s="95"/>
      <c r="L90" s="65">
        <v>45.0</v>
      </c>
      <c r="M90" s="95"/>
      <c r="N90" s="65">
        <v>45.0</v>
      </c>
      <c r="O90" s="95"/>
      <c r="P90" s="65">
        <v>45.0</v>
      </c>
      <c r="Q90" s="66"/>
    </row>
    <row r="91" ht="12.75" customHeight="1">
      <c r="C91" s="94" t="s">
        <v>64</v>
      </c>
      <c r="D91" s="66" t="s">
        <v>33</v>
      </c>
      <c r="E91" s="15"/>
      <c r="F91" s="65">
        <f>FLOOR(PRODUCT(0.55,F94),5)</f>
        <v>40</v>
      </c>
      <c r="G91" s="77"/>
      <c r="H91" s="65">
        <f>FLOOR(PRODUCT(0.55,H94),5)</f>
        <v>45</v>
      </c>
      <c r="I91" s="77"/>
      <c r="J91" s="65">
        <f>FLOOR(PRODUCT(0.55,J94),5)</f>
        <v>55</v>
      </c>
      <c r="K91" s="77"/>
      <c r="L91" s="65">
        <f>FLOOR(PRODUCT(0.55,L94),5)</f>
        <v>65</v>
      </c>
      <c r="M91" s="77"/>
      <c r="N91" s="65">
        <f>FLOOR(PRODUCT(0.55,N94),5)</f>
        <v>70</v>
      </c>
      <c r="O91" s="77"/>
      <c r="P91" s="65">
        <f>FLOOR(PRODUCT(0.55,P94),5)</f>
        <v>80</v>
      </c>
      <c r="Q91" s="66"/>
    </row>
    <row r="92" ht="12.75" customHeight="1">
      <c r="C92" s="94" t="s">
        <v>64</v>
      </c>
      <c r="D92" s="66" t="s">
        <v>34</v>
      </c>
      <c r="E92" s="15"/>
      <c r="F92" s="65">
        <f>FLOOR(PRODUCT(0.7,F94),5)</f>
        <v>50</v>
      </c>
      <c r="G92" s="77"/>
      <c r="H92" s="65">
        <f>FLOOR(PRODUCT(0.7,H94),5)</f>
        <v>60</v>
      </c>
      <c r="I92" s="77"/>
      <c r="J92" s="65">
        <f>FLOOR(PRODUCT(0.7,J94),5)</f>
        <v>70</v>
      </c>
      <c r="K92" s="77"/>
      <c r="L92" s="65">
        <f>FLOOR(PRODUCT(0.7,L94),5)</f>
        <v>80</v>
      </c>
      <c r="M92" s="77"/>
      <c r="N92" s="65">
        <f>FLOOR(PRODUCT(0.7,N94),5)</f>
        <v>90</v>
      </c>
      <c r="O92" s="77"/>
      <c r="P92" s="65">
        <f>FLOOR(PRODUCT(0.7,P94),5)</f>
        <v>105</v>
      </c>
      <c r="Q92" s="66"/>
    </row>
    <row r="93" ht="12.75" customHeight="1">
      <c r="C93" s="94" t="s">
        <v>64</v>
      </c>
      <c r="D93" s="66" t="s">
        <v>35</v>
      </c>
      <c r="E93" s="15"/>
      <c r="F93" s="65">
        <f>FLOOR(PRODUCT(0.85,F94),5)</f>
        <v>60</v>
      </c>
      <c r="G93" s="77"/>
      <c r="H93" s="65">
        <f>FLOOR(PRODUCT(0.85,H94),5)</f>
        <v>75</v>
      </c>
      <c r="I93" s="77"/>
      <c r="J93" s="65">
        <f>FLOOR(PRODUCT(0.85,J94),5)</f>
        <v>85</v>
      </c>
      <c r="K93" s="77"/>
      <c r="L93" s="65">
        <f>FLOOR(PRODUCT(0.85,L94),5)</f>
        <v>100</v>
      </c>
      <c r="M93" s="77"/>
      <c r="N93" s="65">
        <f>FLOOR(PRODUCT(0.85,N94),5)</f>
        <v>110</v>
      </c>
      <c r="O93" s="77"/>
      <c r="P93" s="65">
        <f>FLOOR(PRODUCT(0.85,P94),5)</f>
        <v>125</v>
      </c>
      <c r="Q93" s="66"/>
    </row>
    <row r="94" ht="12.75" customHeight="1">
      <c r="C94" s="94" t="s">
        <v>65</v>
      </c>
      <c r="D94" s="66" t="s">
        <v>51</v>
      </c>
      <c r="E94" s="100"/>
      <c r="F94" s="78">
        <f>F44+$I$24</f>
        <v>75</v>
      </c>
      <c r="G94" s="97"/>
      <c r="H94" s="78">
        <f>H44+$I$24</f>
        <v>90</v>
      </c>
      <c r="I94" s="97"/>
      <c r="J94" s="78">
        <f>J44+$I$24</f>
        <v>105</v>
      </c>
      <c r="K94" s="97"/>
      <c r="L94" s="78">
        <f>L44+$I$24</f>
        <v>120</v>
      </c>
      <c r="M94" s="97"/>
      <c r="N94" s="78">
        <f>N44+$I$24</f>
        <v>135</v>
      </c>
      <c r="O94" s="97"/>
      <c r="P94" s="78">
        <f>P44+$I$24</f>
        <v>150</v>
      </c>
      <c r="Q94" s="70"/>
    </row>
    <row r="95" ht="12.75" customHeight="1">
      <c r="C95" s="15"/>
      <c r="D95" s="77"/>
      <c r="E95" s="74"/>
      <c r="F95" s="74"/>
      <c r="G95" s="74"/>
      <c r="H95" s="74"/>
      <c r="I95" s="74"/>
      <c r="J95" s="74"/>
      <c r="K95" s="74"/>
      <c r="L95" s="74"/>
      <c r="M95" s="74"/>
      <c r="N95" s="74"/>
      <c r="O95" s="74"/>
      <c r="P95" s="74"/>
      <c r="Q95" s="75"/>
    </row>
    <row r="96" ht="12.75" customHeight="1">
      <c r="B96" s="62" t="s">
        <v>94</v>
      </c>
      <c r="C96" s="94" t="s">
        <v>65</v>
      </c>
      <c r="D96" s="68" t="s">
        <v>73</v>
      </c>
      <c r="E96" s="69"/>
      <c r="F96" s="78"/>
      <c r="G96" s="78"/>
      <c r="H96" s="78"/>
      <c r="I96" s="78"/>
      <c r="J96" s="78"/>
      <c r="K96" s="78"/>
      <c r="L96" s="78"/>
      <c r="M96" s="78"/>
      <c r="N96" s="78"/>
      <c r="O96" s="78"/>
      <c r="P96" s="78"/>
      <c r="Q96" s="79"/>
    </row>
    <row r="97" ht="12.75" customHeight="1">
      <c r="C97" s="15"/>
      <c r="D97" s="68" t="s">
        <v>74</v>
      </c>
      <c r="E97" s="69"/>
      <c r="F97" s="78"/>
      <c r="G97" s="78"/>
      <c r="H97" s="78"/>
      <c r="I97" s="78"/>
      <c r="J97" s="78"/>
      <c r="K97" s="78"/>
      <c r="L97" s="78"/>
      <c r="M97" s="78"/>
      <c r="N97" s="78"/>
      <c r="O97" s="78"/>
      <c r="P97" s="78"/>
      <c r="Q97" s="79"/>
    </row>
    <row r="98" ht="12.75" customHeight="1">
      <c r="C98" s="94"/>
      <c r="D98" s="68" t="s">
        <v>75</v>
      </c>
      <c r="E98" s="69"/>
      <c r="F98" s="78"/>
      <c r="G98" s="78"/>
      <c r="H98" s="78"/>
      <c r="I98" s="78"/>
      <c r="J98" s="78"/>
      <c r="K98" s="78"/>
      <c r="L98" s="78"/>
      <c r="M98" s="78"/>
      <c r="N98" s="78"/>
      <c r="O98" s="78"/>
      <c r="P98" s="78"/>
      <c r="Q98" s="19"/>
    </row>
    <row r="99" ht="12.75" customHeight="1">
      <c r="C99" s="15"/>
      <c r="D99" s="68" t="s">
        <v>76</v>
      </c>
      <c r="E99" s="69"/>
      <c r="F99" s="78"/>
      <c r="G99" s="78"/>
      <c r="H99" s="78"/>
      <c r="I99" s="78"/>
      <c r="J99" s="78"/>
      <c r="K99" s="78"/>
      <c r="L99" s="78"/>
      <c r="M99" s="78"/>
      <c r="N99" s="78"/>
      <c r="O99" s="78"/>
      <c r="P99" s="78"/>
      <c r="Q99" s="19"/>
    </row>
    <row r="100" ht="12.75" customHeight="1">
      <c r="E100" s="25"/>
      <c r="F100" s="25"/>
      <c r="G100" s="25"/>
      <c r="H100" s="25"/>
      <c r="I100" s="25"/>
      <c r="J100" s="25"/>
      <c r="K100" s="25"/>
      <c r="L100" s="25"/>
      <c r="M100" s="25"/>
      <c r="N100" s="25"/>
      <c r="O100" s="25"/>
      <c r="P100" s="25"/>
    </row>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1:L1"/>
    <mergeCell ref="A4:L4"/>
    <mergeCell ref="B7:K7"/>
    <mergeCell ref="E15:H15"/>
    <mergeCell ref="E16:H16"/>
    <mergeCell ref="E17:H17"/>
    <mergeCell ref="D19:E19"/>
  </mergeCells>
  <printOptions/>
  <pageMargins bottom="0.75" footer="0.0" header="0.0" left="0.7" right="0.7" top="0.75"/>
  <pageSetup orientation="landscape"/>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14"/>
    <col customWidth="1" min="2" max="2" width="19.57"/>
    <col customWidth="1" min="3" max="3" width="13.14"/>
    <col customWidth="1" min="4" max="4" width="14.14"/>
    <col customWidth="1" min="5" max="5" width="13.14"/>
    <col customWidth="1" min="6" max="6" width="12.0"/>
    <col customWidth="1" min="7" max="7" width="13.14"/>
    <col customWidth="1" min="8" max="17" width="12.0"/>
  </cols>
  <sheetData>
    <row r="1" ht="33.75" customHeight="1">
      <c r="A1" s="3" t="s">
        <v>1</v>
      </c>
      <c r="B1" s="4"/>
      <c r="C1" s="4"/>
      <c r="D1" s="4"/>
      <c r="E1" s="4"/>
      <c r="F1" s="4"/>
      <c r="G1" s="4"/>
      <c r="H1" s="4"/>
      <c r="I1" s="4"/>
      <c r="J1" s="4"/>
      <c r="K1" s="4"/>
      <c r="L1" s="5"/>
    </row>
    <row r="2" ht="33.75" customHeight="1">
      <c r="A2" s="81"/>
      <c r="B2" s="81"/>
      <c r="C2" s="81"/>
      <c r="D2" s="81"/>
      <c r="E2" s="81"/>
      <c r="F2" s="81"/>
      <c r="G2" s="81"/>
      <c r="H2" s="81"/>
      <c r="I2" s="81"/>
      <c r="J2" s="81"/>
      <c r="K2" s="81"/>
      <c r="L2" s="81"/>
    </row>
    <row r="3" ht="33.75" customHeight="1">
      <c r="A3" s="81"/>
      <c r="B3" s="81"/>
      <c r="C3" s="81"/>
      <c r="D3" s="81"/>
      <c r="E3" s="81"/>
      <c r="F3" s="81"/>
      <c r="G3" s="81"/>
      <c r="H3" s="81"/>
      <c r="I3" s="81"/>
      <c r="J3" s="81"/>
      <c r="K3" s="81"/>
      <c r="L3" s="81"/>
    </row>
    <row r="4" ht="15.0" customHeight="1">
      <c r="A4" s="82" t="s">
        <v>95</v>
      </c>
      <c r="B4" s="4"/>
      <c r="C4" s="4"/>
      <c r="D4" s="4"/>
      <c r="E4" s="4"/>
      <c r="F4" s="4"/>
      <c r="G4" s="4"/>
      <c r="H4" s="4"/>
      <c r="I4" s="4"/>
      <c r="J4" s="4"/>
      <c r="K4" s="4"/>
      <c r="L4" s="5"/>
    </row>
    <row r="5" ht="15.0" customHeight="1">
      <c r="A5" s="13"/>
      <c r="B5" s="13"/>
      <c r="C5" s="13"/>
      <c r="D5" s="13"/>
      <c r="E5" s="13"/>
      <c r="F5" s="13"/>
      <c r="G5" s="13"/>
      <c r="H5" s="13"/>
      <c r="I5" s="13"/>
      <c r="J5" s="13"/>
      <c r="K5" s="13"/>
      <c r="L5" s="13"/>
    </row>
    <row r="6" ht="12.75" customHeight="1">
      <c r="B6" s="14"/>
      <c r="C6" s="14"/>
      <c r="D6" s="14"/>
      <c r="E6" s="14"/>
      <c r="F6" s="14"/>
      <c r="G6" s="14"/>
      <c r="H6" s="14"/>
      <c r="I6" s="14"/>
      <c r="J6" s="14"/>
      <c r="K6" s="14"/>
    </row>
    <row r="7" ht="12.75" customHeight="1">
      <c r="A7" s="15"/>
      <c r="B7" s="83" t="s">
        <v>78</v>
      </c>
      <c r="C7" s="84"/>
      <c r="D7" s="84"/>
      <c r="E7" s="84"/>
      <c r="F7" s="84"/>
      <c r="G7" s="84"/>
      <c r="H7" s="84"/>
      <c r="I7" s="84"/>
      <c r="J7" s="84"/>
      <c r="K7" s="85"/>
      <c r="L7" s="19"/>
    </row>
    <row r="8" ht="12.75" customHeight="1">
      <c r="A8" s="15"/>
      <c r="B8" s="86"/>
      <c r="C8" s="87"/>
      <c r="D8" s="87"/>
      <c r="E8" s="87"/>
      <c r="F8" s="87"/>
      <c r="G8" s="87"/>
      <c r="H8" s="87"/>
      <c r="I8" s="87"/>
      <c r="J8" s="87"/>
      <c r="K8" s="88"/>
      <c r="L8" s="19"/>
    </row>
    <row r="9" ht="12.75" customHeight="1">
      <c r="A9" s="15"/>
      <c r="B9" s="86"/>
      <c r="C9" s="87"/>
      <c r="D9" s="87"/>
      <c r="E9" s="87"/>
      <c r="F9" s="87"/>
      <c r="G9" s="87"/>
      <c r="H9" s="87"/>
      <c r="I9" s="87"/>
      <c r="J9" s="87"/>
      <c r="K9" s="88"/>
      <c r="L9" s="19"/>
    </row>
    <row r="10" ht="12.75" customHeight="1">
      <c r="A10" s="15"/>
      <c r="B10" s="86"/>
      <c r="C10" s="87"/>
      <c r="D10" s="87"/>
      <c r="E10" s="87"/>
      <c r="F10" s="87"/>
      <c r="G10" s="87"/>
      <c r="H10" s="87"/>
      <c r="I10" s="87"/>
      <c r="J10" s="87"/>
      <c r="K10" s="88"/>
      <c r="L10" s="19"/>
    </row>
    <row r="11" ht="12.75" customHeight="1">
      <c r="A11" s="15"/>
      <c r="B11" s="86"/>
      <c r="C11" s="87"/>
      <c r="D11" s="87"/>
      <c r="E11" s="87"/>
      <c r="F11" s="87"/>
      <c r="G11" s="87"/>
      <c r="H11" s="87"/>
      <c r="I11" s="87"/>
      <c r="J11" s="87"/>
      <c r="K11" s="88"/>
      <c r="L11" s="19"/>
    </row>
    <row r="12" ht="12.75" customHeight="1">
      <c r="A12" s="15"/>
      <c r="B12" s="86"/>
      <c r="C12" s="87"/>
      <c r="D12" s="87"/>
      <c r="E12" s="87"/>
      <c r="F12" s="87"/>
      <c r="G12" s="87"/>
      <c r="H12" s="87"/>
      <c r="I12" s="87"/>
      <c r="J12" s="87"/>
      <c r="K12" s="88"/>
      <c r="L12" s="19"/>
    </row>
    <row r="13" ht="12.75" customHeight="1">
      <c r="A13" s="15"/>
      <c r="B13" s="89"/>
      <c r="C13" s="90"/>
      <c r="D13" s="90"/>
      <c r="E13" s="90"/>
      <c r="F13" s="90"/>
      <c r="G13" s="90"/>
      <c r="H13" s="90"/>
      <c r="I13" s="90"/>
      <c r="J13" s="90"/>
      <c r="K13" s="91"/>
      <c r="L13" s="19"/>
    </row>
    <row r="14" ht="12.75" customHeight="1">
      <c r="B14" s="25"/>
      <c r="C14" s="25"/>
      <c r="D14" s="25"/>
      <c r="E14" s="25"/>
      <c r="F14" s="26"/>
      <c r="G14" s="26"/>
      <c r="H14" s="26"/>
      <c r="I14" s="25"/>
      <c r="J14" s="25"/>
      <c r="K14" s="25"/>
    </row>
    <row r="15" ht="12.75" customHeight="1">
      <c r="E15" s="27" t="str">
        <f>HYPERLINK("http://www.startingstrength.com/","Starting Strength Official Website")</f>
        <v>Starting Strength Official Website</v>
      </c>
    </row>
    <row r="16" ht="12.75" customHeight="1">
      <c r="E16" s="27" t="str">
        <f>HYPERLINK("http://www.startingstrength.wikia.com/","Starting Strength Wiki")</f>
        <v>Starting Strength Wiki</v>
      </c>
    </row>
    <row r="17" ht="12.75" customHeight="1">
      <c r="E17" s="27" t="str">
        <f>HYPERLINK("http://forum.bodybuilding.com/showthread.php?t=108535881","Rippetoe/Starting Strength Question Forum")</f>
        <v>Rippetoe/Starting Strength Question Forum</v>
      </c>
    </row>
    <row r="18" ht="12.75" customHeight="1">
      <c r="B18" s="29"/>
      <c r="C18" s="30"/>
      <c r="D18" s="29"/>
      <c r="E18" s="29"/>
      <c r="F18" s="29"/>
      <c r="G18" s="29"/>
      <c r="H18" s="29"/>
      <c r="I18" s="29"/>
      <c r="J18" s="29"/>
      <c r="K18" s="29"/>
      <c r="L18" s="29"/>
    </row>
    <row r="19" ht="12.75" customHeight="1">
      <c r="A19" s="15"/>
      <c r="B19" s="31"/>
      <c r="C19" s="32"/>
      <c r="D19" s="92" t="s">
        <v>54</v>
      </c>
      <c r="E19" s="34"/>
      <c r="F19" s="35">
        <v>5.0</v>
      </c>
      <c r="G19" s="36"/>
      <c r="H19" s="37"/>
      <c r="I19" s="37"/>
      <c r="J19" s="38"/>
      <c r="K19" s="39"/>
      <c r="L19" s="40"/>
      <c r="M19" s="19"/>
    </row>
    <row r="20" ht="12.75" customHeight="1">
      <c r="A20" s="15"/>
      <c r="B20" s="41"/>
      <c r="C20" s="42"/>
      <c r="D20" s="43"/>
      <c r="E20" s="45" t="s">
        <v>55</v>
      </c>
      <c r="F20" s="45" t="s">
        <v>7</v>
      </c>
      <c r="G20" s="45" t="s">
        <v>8</v>
      </c>
      <c r="H20" s="45" t="s">
        <v>9</v>
      </c>
      <c r="I20" s="45" t="s">
        <v>56</v>
      </c>
      <c r="J20" s="45" t="s">
        <v>57</v>
      </c>
      <c r="K20" s="47"/>
      <c r="L20" s="48"/>
      <c r="M20" s="19"/>
    </row>
    <row r="21" ht="12.75" customHeight="1">
      <c r="A21" s="15"/>
      <c r="B21" s="41"/>
      <c r="C21" s="42"/>
      <c r="D21" s="93" t="s">
        <v>58</v>
      </c>
      <c r="E21" s="35">
        <v>215.0</v>
      </c>
      <c r="F21" s="35">
        <v>5.0</v>
      </c>
      <c r="G21" s="50">
        <f t="shared" ref="G21:G25" si="1">(E21)/(1.0278-(0.0278*F21))</f>
        <v>241.8991899</v>
      </c>
      <c r="H21" s="50">
        <f t="shared" ref="H21:H25" si="2">ROUND(((G21*(1.0278-(0.0278*5)))/$F$19),(0/5))*$F$19</f>
        <v>215</v>
      </c>
      <c r="I21" s="35">
        <v>5.0</v>
      </c>
      <c r="J21" s="51">
        <v>0.0</v>
      </c>
      <c r="K21" s="47"/>
      <c r="L21" s="48"/>
      <c r="M21" s="19"/>
    </row>
    <row r="22" ht="12.75" customHeight="1">
      <c r="A22" s="15"/>
      <c r="B22" s="41"/>
      <c r="C22" s="42"/>
      <c r="D22" s="93" t="s">
        <v>59</v>
      </c>
      <c r="E22" s="35">
        <v>125.0</v>
      </c>
      <c r="F22" s="35">
        <v>5.0</v>
      </c>
      <c r="G22" s="50">
        <f t="shared" si="1"/>
        <v>140.6390639</v>
      </c>
      <c r="H22" s="50">
        <f t="shared" si="2"/>
        <v>125</v>
      </c>
      <c r="I22" s="35">
        <v>5.0</v>
      </c>
      <c r="J22" s="51">
        <v>0.0</v>
      </c>
      <c r="K22" s="47"/>
      <c r="L22" s="48"/>
      <c r="M22" s="19"/>
    </row>
    <row r="23" ht="12.75" customHeight="1">
      <c r="A23" s="15"/>
      <c r="B23" s="41"/>
      <c r="C23" s="42"/>
      <c r="D23" s="93" t="s">
        <v>62</v>
      </c>
      <c r="E23" s="35">
        <v>45.0</v>
      </c>
      <c r="F23" s="35">
        <v>5.0</v>
      </c>
      <c r="G23" s="50">
        <f t="shared" si="1"/>
        <v>50.63006301</v>
      </c>
      <c r="H23" s="50">
        <f t="shared" si="2"/>
        <v>45</v>
      </c>
      <c r="I23" s="35">
        <v>5.0</v>
      </c>
      <c r="J23" s="51">
        <v>0.0</v>
      </c>
      <c r="K23" s="47"/>
      <c r="L23" s="48"/>
      <c r="M23" s="19"/>
    </row>
    <row r="24" ht="12.75" customHeight="1">
      <c r="A24" s="15"/>
      <c r="B24" s="41"/>
      <c r="C24" s="42"/>
      <c r="D24" s="93" t="s">
        <v>61</v>
      </c>
      <c r="E24" s="35">
        <v>185.0</v>
      </c>
      <c r="F24" s="35">
        <v>5.0</v>
      </c>
      <c r="G24" s="50">
        <f t="shared" si="1"/>
        <v>208.1458146</v>
      </c>
      <c r="H24" s="50">
        <f t="shared" si="2"/>
        <v>185</v>
      </c>
      <c r="I24" s="35">
        <v>15.0</v>
      </c>
      <c r="J24" s="51">
        <v>0.0</v>
      </c>
      <c r="K24" s="47"/>
      <c r="L24" s="48"/>
      <c r="M24" s="19"/>
    </row>
    <row r="25" ht="12.75" customHeight="1">
      <c r="A25" s="15"/>
      <c r="B25" s="52"/>
      <c r="C25" s="53"/>
      <c r="D25" s="93" t="s">
        <v>60</v>
      </c>
      <c r="E25" s="35">
        <v>65.0</v>
      </c>
      <c r="F25" s="35">
        <v>5.0</v>
      </c>
      <c r="G25" s="50">
        <f t="shared" si="1"/>
        <v>73.13231323</v>
      </c>
      <c r="H25" s="50">
        <f t="shared" si="2"/>
        <v>65</v>
      </c>
      <c r="I25" s="35">
        <v>5.0</v>
      </c>
      <c r="J25" s="51">
        <v>0.0</v>
      </c>
      <c r="K25" s="54"/>
      <c r="L25" s="55"/>
      <c r="M25" s="19"/>
    </row>
    <row r="26" ht="12.75" customHeight="1">
      <c r="B26" s="25"/>
      <c r="C26" s="26"/>
      <c r="D26" s="25"/>
      <c r="E26" s="25"/>
      <c r="F26" s="25"/>
      <c r="G26" s="25"/>
      <c r="H26" s="25"/>
      <c r="I26" s="25"/>
      <c r="J26" s="25"/>
      <c r="K26" s="25"/>
      <c r="L26" s="25"/>
    </row>
    <row r="27" ht="12.75" customHeight="1"/>
    <row r="28" ht="12.75" customHeight="1">
      <c r="A28" s="57" t="s">
        <v>79</v>
      </c>
      <c r="B28" s="57"/>
      <c r="C28" s="58"/>
      <c r="D28" s="59" t="s">
        <v>18</v>
      </c>
      <c r="E28" s="59" t="s">
        <v>19</v>
      </c>
      <c r="F28" s="59" t="s">
        <v>40</v>
      </c>
      <c r="G28" s="59" t="s">
        <v>22</v>
      </c>
      <c r="H28" s="59" t="s">
        <v>43</v>
      </c>
      <c r="I28" s="59" t="s">
        <v>25</v>
      </c>
      <c r="J28" s="59" t="s">
        <v>46</v>
      </c>
      <c r="K28" s="59" t="s">
        <v>28</v>
      </c>
      <c r="L28" s="60" t="s">
        <v>49</v>
      </c>
      <c r="M28" s="61" t="s">
        <v>80</v>
      </c>
      <c r="N28" s="61" t="s">
        <v>81</v>
      </c>
      <c r="O28" s="61" t="s">
        <v>82</v>
      </c>
      <c r="P28" s="61" t="s">
        <v>83</v>
      </c>
    </row>
    <row r="29" ht="12.75" customHeight="1">
      <c r="B29" s="62" t="str">
        <f>D21</f>
        <v>Squat</v>
      </c>
      <c r="C29" s="94" t="s">
        <v>64</v>
      </c>
      <c r="D29" s="64" t="s">
        <v>32</v>
      </c>
      <c r="E29" s="65">
        <v>45.0</v>
      </c>
      <c r="F29" s="65">
        <v>45.0</v>
      </c>
      <c r="G29" s="65">
        <v>45.0</v>
      </c>
      <c r="H29" s="65">
        <v>45.0</v>
      </c>
      <c r="I29" s="65">
        <v>45.0</v>
      </c>
      <c r="J29" s="65">
        <v>45.0</v>
      </c>
      <c r="K29" s="65">
        <v>45.0</v>
      </c>
      <c r="L29" s="65">
        <v>45.0</v>
      </c>
      <c r="M29" s="65">
        <v>45.0</v>
      </c>
      <c r="N29" s="65">
        <v>45.0</v>
      </c>
      <c r="O29" s="65">
        <v>45.0</v>
      </c>
      <c r="P29" s="65">
        <v>45.0</v>
      </c>
      <c r="Q29" s="66"/>
    </row>
    <row r="30" ht="12.75" customHeight="1">
      <c r="C30" s="94" t="s">
        <v>64</v>
      </c>
      <c r="D30" s="68" t="s">
        <v>33</v>
      </c>
      <c r="E30" s="65">
        <f t="shared" ref="E30:P30" si="3">FLOOR(PRODUCT(0.4,E33),5)</f>
        <v>85</v>
      </c>
      <c r="F30" s="65">
        <f t="shared" si="3"/>
        <v>90</v>
      </c>
      <c r="G30" s="65">
        <f t="shared" si="3"/>
        <v>95</v>
      </c>
      <c r="H30" s="65">
        <f t="shared" si="3"/>
        <v>100</v>
      </c>
      <c r="I30" s="65">
        <f t="shared" si="3"/>
        <v>110</v>
      </c>
      <c r="J30" s="65">
        <f t="shared" si="3"/>
        <v>115</v>
      </c>
      <c r="K30" s="65">
        <f t="shared" si="3"/>
        <v>120</v>
      </c>
      <c r="L30" s="65">
        <f t="shared" si="3"/>
        <v>125</v>
      </c>
      <c r="M30" s="65">
        <f t="shared" si="3"/>
        <v>130</v>
      </c>
      <c r="N30" s="65">
        <f t="shared" si="3"/>
        <v>140</v>
      </c>
      <c r="O30" s="65">
        <f t="shared" si="3"/>
        <v>145</v>
      </c>
      <c r="P30" s="65">
        <f t="shared" si="3"/>
        <v>150</v>
      </c>
      <c r="Q30" s="66"/>
    </row>
    <row r="31" ht="12.75" customHeight="1">
      <c r="C31" s="94" t="s">
        <v>64</v>
      </c>
      <c r="D31" s="68" t="s">
        <v>34</v>
      </c>
      <c r="E31" s="65">
        <f t="shared" ref="E31:P31" si="4">FLOOR(PRODUCT(0.6,E33),5)</f>
        <v>125</v>
      </c>
      <c r="F31" s="65">
        <f t="shared" si="4"/>
        <v>135</v>
      </c>
      <c r="G31" s="65">
        <f t="shared" si="4"/>
        <v>145</v>
      </c>
      <c r="H31" s="65">
        <f t="shared" si="4"/>
        <v>155</v>
      </c>
      <c r="I31" s="65">
        <f t="shared" si="4"/>
        <v>165</v>
      </c>
      <c r="J31" s="65">
        <f t="shared" si="4"/>
        <v>170</v>
      </c>
      <c r="K31" s="65">
        <f t="shared" si="4"/>
        <v>180</v>
      </c>
      <c r="L31" s="65">
        <f t="shared" si="4"/>
        <v>190</v>
      </c>
      <c r="M31" s="65">
        <f t="shared" si="4"/>
        <v>200</v>
      </c>
      <c r="N31" s="65">
        <f t="shared" si="4"/>
        <v>210</v>
      </c>
      <c r="O31" s="65">
        <f t="shared" si="4"/>
        <v>215</v>
      </c>
      <c r="P31" s="65">
        <f t="shared" si="4"/>
        <v>225</v>
      </c>
      <c r="Q31" s="66"/>
    </row>
    <row r="32" ht="12.75" customHeight="1">
      <c r="C32" s="94" t="s">
        <v>64</v>
      </c>
      <c r="D32" s="68" t="s">
        <v>35</v>
      </c>
      <c r="E32" s="65">
        <f t="shared" ref="E32:P32" si="5">FLOOR(PRODUCT(0.8,E33),5)</f>
        <v>170</v>
      </c>
      <c r="F32" s="65">
        <f t="shared" si="5"/>
        <v>180</v>
      </c>
      <c r="G32" s="65">
        <f t="shared" si="5"/>
        <v>195</v>
      </c>
      <c r="H32" s="65">
        <f t="shared" si="5"/>
        <v>205</v>
      </c>
      <c r="I32" s="65">
        <f t="shared" si="5"/>
        <v>220</v>
      </c>
      <c r="J32" s="65">
        <f t="shared" si="5"/>
        <v>230</v>
      </c>
      <c r="K32" s="65">
        <f t="shared" si="5"/>
        <v>240</v>
      </c>
      <c r="L32" s="65">
        <f t="shared" si="5"/>
        <v>255</v>
      </c>
      <c r="M32" s="65">
        <f t="shared" si="5"/>
        <v>265</v>
      </c>
      <c r="N32" s="65">
        <f t="shared" si="5"/>
        <v>280</v>
      </c>
      <c r="O32" s="65">
        <f t="shared" si="5"/>
        <v>290</v>
      </c>
      <c r="P32" s="65">
        <f t="shared" si="5"/>
        <v>300</v>
      </c>
      <c r="Q32" s="66"/>
    </row>
    <row r="33" ht="12.75" customHeight="1">
      <c r="C33" s="94" t="s">
        <v>65</v>
      </c>
      <c r="D33" s="68" t="s">
        <v>37</v>
      </c>
      <c r="E33" s="69">
        <f>ROUND(((H21-(H21*$J$21))/$F$19),(0/5))*$F$19</f>
        <v>215</v>
      </c>
      <c r="F33" s="69">
        <f t="shared" ref="F33:P33" si="6">E89+$I$21</f>
        <v>230</v>
      </c>
      <c r="G33" s="69">
        <f t="shared" si="6"/>
        <v>245</v>
      </c>
      <c r="H33" s="69">
        <f t="shared" si="6"/>
        <v>260</v>
      </c>
      <c r="I33" s="69">
        <f t="shared" si="6"/>
        <v>275</v>
      </c>
      <c r="J33" s="69">
        <f t="shared" si="6"/>
        <v>290</v>
      </c>
      <c r="K33" s="69">
        <f t="shared" si="6"/>
        <v>305</v>
      </c>
      <c r="L33" s="69">
        <f t="shared" si="6"/>
        <v>320</v>
      </c>
      <c r="M33" s="69">
        <f t="shared" si="6"/>
        <v>335</v>
      </c>
      <c r="N33" s="69">
        <f t="shared" si="6"/>
        <v>350</v>
      </c>
      <c r="O33" s="69">
        <f t="shared" si="6"/>
        <v>365</v>
      </c>
      <c r="P33" s="69">
        <f t="shared" si="6"/>
        <v>380</v>
      </c>
      <c r="Q33" s="70"/>
    </row>
    <row r="34" ht="12.75" customHeight="1">
      <c r="C34" s="72"/>
      <c r="D34" s="73"/>
      <c r="E34" s="74"/>
      <c r="F34" s="74"/>
      <c r="G34" s="74"/>
      <c r="H34" s="74"/>
      <c r="I34" s="74"/>
      <c r="J34" s="74"/>
      <c r="K34" s="74"/>
      <c r="L34" s="74"/>
      <c r="M34" s="74"/>
      <c r="N34" s="74"/>
      <c r="O34" s="74"/>
      <c r="P34" s="74"/>
      <c r="Q34" s="75"/>
    </row>
    <row r="35" ht="12.75" customHeight="1">
      <c r="B35" s="62" t="str">
        <f>D22</f>
        <v>Bench Press</v>
      </c>
      <c r="C35" s="94" t="s">
        <v>64</v>
      </c>
      <c r="D35" s="68" t="s">
        <v>32</v>
      </c>
      <c r="E35" s="65">
        <v>45.0</v>
      </c>
      <c r="F35" s="95"/>
      <c r="G35" s="65">
        <v>45.0</v>
      </c>
      <c r="H35" s="95"/>
      <c r="I35" s="65">
        <v>45.0</v>
      </c>
      <c r="J35" s="95"/>
      <c r="K35" s="65">
        <v>45.0</v>
      </c>
      <c r="L35" s="95"/>
      <c r="M35" s="65">
        <v>45.0</v>
      </c>
      <c r="N35" s="95"/>
      <c r="O35" s="65">
        <v>45.0</v>
      </c>
      <c r="P35" s="96"/>
    </row>
    <row r="36" ht="12.75" customHeight="1">
      <c r="C36" s="94" t="s">
        <v>64</v>
      </c>
      <c r="D36" s="68" t="s">
        <v>33</v>
      </c>
      <c r="E36" s="65">
        <f>FLOOR(PRODUCT(0.5,E39),5)</f>
        <v>60</v>
      </c>
      <c r="F36" s="77"/>
      <c r="G36" s="65">
        <f>FLOOR(PRODUCT(0.5,G39),5)</f>
        <v>70</v>
      </c>
      <c r="H36" s="77"/>
      <c r="I36" s="65">
        <f>FLOOR(PRODUCT(0.5,I39),5)</f>
        <v>75</v>
      </c>
      <c r="J36" s="77"/>
      <c r="K36" s="65">
        <f>FLOOR(PRODUCT(0.5,K39),5)</f>
        <v>85</v>
      </c>
      <c r="L36" s="77"/>
      <c r="M36" s="65">
        <f>FLOOR(PRODUCT(0.5,M39),5)</f>
        <v>90</v>
      </c>
      <c r="N36" s="77"/>
      <c r="O36" s="65">
        <f>FLOOR(PRODUCT(0.5,O39),5)</f>
        <v>100</v>
      </c>
      <c r="P36" s="19"/>
    </row>
    <row r="37" ht="12.75" customHeight="1">
      <c r="C37" s="94" t="s">
        <v>64</v>
      </c>
      <c r="D37" s="68" t="s">
        <v>34</v>
      </c>
      <c r="E37" s="65">
        <f>FLOOR(PRODUCT(0.7,E39),5)</f>
        <v>85</v>
      </c>
      <c r="F37" s="77"/>
      <c r="G37" s="65">
        <f>FLOOR(PRODUCT(0.7,G39),5)</f>
        <v>95</v>
      </c>
      <c r="H37" s="77"/>
      <c r="I37" s="65">
        <f>FLOOR(PRODUCT(0.7,I39),5)</f>
        <v>105</v>
      </c>
      <c r="J37" s="77"/>
      <c r="K37" s="65">
        <f>FLOOR(PRODUCT(0.7,K39),5)</f>
        <v>115</v>
      </c>
      <c r="L37" s="77"/>
      <c r="M37" s="65">
        <f>FLOOR(PRODUCT(0.7,M39),5)</f>
        <v>125</v>
      </c>
      <c r="N37" s="77"/>
      <c r="O37" s="65">
        <f>FLOOR(PRODUCT(0.7,O39),5)</f>
        <v>140</v>
      </c>
      <c r="P37" s="19"/>
    </row>
    <row r="38" ht="12.75" customHeight="1">
      <c r="C38" s="94" t="s">
        <v>64</v>
      </c>
      <c r="D38" s="68" t="s">
        <v>35</v>
      </c>
      <c r="E38" s="65">
        <f>FLOOR(PRODUCT(0.9,E39),5)</f>
        <v>110</v>
      </c>
      <c r="F38" s="77"/>
      <c r="G38" s="65">
        <f>FLOOR(PRODUCT(0.9,G39),5)</f>
        <v>125</v>
      </c>
      <c r="H38" s="77"/>
      <c r="I38" s="65">
        <f>FLOOR(PRODUCT(0.9,I39),5)</f>
        <v>135</v>
      </c>
      <c r="J38" s="77"/>
      <c r="K38" s="65">
        <f>FLOOR(PRODUCT(0.9,K39),5)</f>
        <v>150</v>
      </c>
      <c r="L38" s="77"/>
      <c r="M38" s="65">
        <f>FLOOR(PRODUCT(0.9,M39),5)</f>
        <v>165</v>
      </c>
      <c r="N38" s="77"/>
      <c r="O38" s="65">
        <f>FLOOR(PRODUCT(0.9,O39),5)</f>
        <v>180</v>
      </c>
      <c r="P38" s="19"/>
    </row>
    <row r="39" ht="12.75" customHeight="1">
      <c r="C39" s="94" t="s">
        <v>65</v>
      </c>
      <c r="D39" s="68" t="s">
        <v>37</v>
      </c>
      <c r="E39" s="69">
        <f>ROUND(((H22-(H22*$J$22))/$F$19),(0/5))*$F$19</f>
        <v>125</v>
      </c>
      <c r="F39" s="97"/>
      <c r="G39" s="69">
        <f>F64+$I$22</f>
        <v>140</v>
      </c>
      <c r="H39" s="97"/>
      <c r="I39" s="69">
        <f>H64+$I$22</f>
        <v>155</v>
      </c>
      <c r="J39" s="97"/>
      <c r="K39" s="69">
        <f>J64+$I$22</f>
        <v>170</v>
      </c>
      <c r="L39" s="97"/>
      <c r="M39" s="69">
        <f>L64+$I$22</f>
        <v>185</v>
      </c>
      <c r="N39" s="97"/>
      <c r="O39" s="69">
        <f>N64+$I$22</f>
        <v>200</v>
      </c>
      <c r="P39" s="98"/>
    </row>
    <row r="40" ht="12.75" customHeight="1">
      <c r="C40" s="15"/>
      <c r="D40" s="77"/>
      <c r="E40" s="74"/>
      <c r="F40" s="74"/>
      <c r="G40" s="74"/>
      <c r="H40" s="74"/>
      <c r="I40" s="74"/>
      <c r="J40" s="74"/>
      <c r="K40" s="74"/>
      <c r="L40" s="74"/>
      <c r="M40" s="74"/>
      <c r="N40" s="74"/>
      <c r="O40" s="74"/>
      <c r="P40" s="74"/>
      <c r="Q40" s="75"/>
    </row>
    <row r="41" ht="12.75" customHeight="1">
      <c r="B41" s="62" t="str">
        <f>D25</f>
        <v>Press</v>
      </c>
      <c r="C41" s="94" t="s">
        <v>64</v>
      </c>
      <c r="D41" s="66" t="s">
        <v>32</v>
      </c>
      <c r="E41" s="99"/>
      <c r="F41" s="65">
        <v>45.0</v>
      </c>
      <c r="G41" s="95"/>
      <c r="H41" s="65">
        <v>45.0</v>
      </c>
      <c r="I41" s="95"/>
      <c r="J41" s="65">
        <v>45.0</v>
      </c>
      <c r="K41" s="95"/>
      <c r="L41" s="65">
        <v>45.0</v>
      </c>
      <c r="M41" s="95"/>
      <c r="N41" s="65">
        <v>45.0</v>
      </c>
      <c r="O41" s="95"/>
      <c r="P41" s="65">
        <v>45.0</v>
      </c>
      <c r="Q41" s="66"/>
    </row>
    <row r="42" ht="12.75" customHeight="1">
      <c r="C42" s="94" t="s">
        <v>64</v>
      </c>
      <c r="D42" s="66" t="s">
        <v>33</v>
      </c>
      <c r="E42" s="15"/>
      <c r="F42" s="65">
        <f>FLOOR(PRODUCT(0.55,F45),5)</f>
        <v>35</v>
      </c>
      <c r="G42" s="77"/>
      <c r="H42" s="65">
        <f>FLOOR(PRODUCT(0.55,H45),5)</f>
        <v>45</v>
      </c>
      <c r="I42" s="77"/>
      <c r="J42" s="65">
        <f>FLOOR(PRODUCT(0.55,J45),5)</f>
        <v>55</v>
      </c>
      <c r="K42" s="77"/>
      <c r="L42" s="65">
        <f>FLOOR(PRODUCT(0.55,L45),5)</f>
        <v>60</v>
      </c>
      <c r="M42" s="77"/>
      <c r="N42" s="65">
        <f>FLOOR(PRODUCT(0.55,N45),5)</f>
        <v>70</v>
      </c>
      <c r="O42" s="77"/>
      <c r="P42" s="65">
        <f>FLOOR(PRODUCT(0.55,P45),5)</f>
        <v>75</v>
      </c>
      <c r="Q42" s="66"/>
    </row>
    <row r="43" ht="12.75" customHeight="1">
      <c r="C43" s="94" t="s">
        <v>64</v>
      </c>
      <c r="D43" s="66" t="s">
        <v>34</v>
      </c>
      <c r="E43" s="15"/>
      <c r="F43" s="65">
        <f>FLOOR(PRODUCT(0.7,F45),5)</f>
        <v>45</v>
      </c>
      <c r="G43" s="77"/>
      <c r="H43" s="65">
        <f>FLOOR(PRODUCT(0.7,H45),5)</f>
        <v>55</v>
      </c>
      <c r="I43" s="77"/>
      <c r="J43" s="65">
        <f>FLOOR(PRODUCT(0.7,J45),5)</f>
        <v>70</v>
      </c>
      <c r="K43" s="77"/>
      <c r="L43" s="65">
        <f>FLOOR(PRODUCT(0.7,L45),5)</f>
        <v>80</v>
      </c>
      <c r="M43" s="77"/>
      <c r="N43" s="65">
        <f>FLOOR(PRODUCT(0.7,N45),5)</f>
        <v>90</v>
      </c>
      <c r="O43" s="77"/>
      <c r="P43" s="65">
        <f>FLOOR(PRODUCT(0.7,P45),5)</f>
        <v>100</v>
      </c>
      <c r="Q43" s="66"/>
    </row>
    <row r="44" ht="12.75" customHeight="1">
      <c r="C44" s="94" t="s">
        <v>64</v>
      </c>
      <c r="D44" s="66" t="s">
        <v>35</v>
      </c>
      <c r="E44" s="15"/>
      <c r="F44" s="65">
        <f>FLOOR(PRODUCT(0.85,F45),5)</f>
        <v>55</v>
      </c>
      <c r="G44" s="77"/>
      <c r="H44" s="65">
        <f>FLOOR(PRODUCT(0.85,H45),5)</f>
        <v>70</v>
      </c>
      <c r="I44" s="77"/>
      <c r="J44" s="65">
        <f>FLOOR(PRODUCT(0.85,J45),5)</f>
        <v>85</v>
      </c>
      <c r="K44" s="77"/>
      <c r="L44" s="65">
        <f>FLOOR(PRODUCT(0.85,L45),5)</f>
        <v>95</v>
      </c>
      <c r="M44" s="77"/>
      <c r="N44" s="65">
        <f>FLOOR(PRODUCT(0.85,N45),5)</f>
        <v>110</v>
      </c>
      <c r="O44" s="77"/>
      <c r="P44" s="65">
        <f>FLOOR(PRODUCT(0.85,P45),5)</f>
        <v>120</v>
      </c>
      <c r="Q44" s="66"/>
    </row>
    <row r="45" ht="12.75" customHeight="1">
      <c r="C45" s="94" t="s">
        <v>65</v>
      </c>
      <c r="D45" s="66" t="s">
        <v>51</v>
      </c>
      <c r="E45" s="100"/>
      <c r="F45" s="78">
        <f>E70+$I$25</f>
        <v>70</v>
      </c>
      <c r="G45" s="97"/>
      <c r="H45" s="78">
        <f>G70+$I$25</f>
        <v>85</v>
      </c>
      <c r="I45" s="97"/>
      <c r="J45" s="78">
        <f>I70+$I$25</f>
        <v>100</v>
      </c>
      <c r="K45" s="97"/>
      <c r="L45" s="78">
        <f>K70+$I$25</f>
        <v>115</v>
      </c>
      <c r="M45" s="97"/>
      <c r="N45" s="78">
        <f>M70+$I$25</f>
        <v>130</v>
      </c>
      <c r="O45" s="97"/>
      <c r="P45" s="78">
        <f>O70+$I$25</f>
        <v>145</v>
      </c>
      <c r="Q45" s="70"/>
    </row>
    <row r="46" ht="12.75" customHeight="1">
      <c r="C46" s="15"/>
      <c r="D46" s="77"/>
      <c r="E46" s="74"/>
      <c r="F46" s="74"/>
      <c r="G46" s="74"/>
      <c r="H46" s="74"/>
      <c r="I46" s="74"/>
      <c r="J46" s="74"/>
      <c r="K46" s="74"/>
      <c r="L46" s="74"/>
      <c r="M46" s="74"/>
      <c r="N46" s="74"/>
      <c r="O46" s="74"/>
      <c r="P46" s="74"/>
      <c r="Q46" s="75"/>
    </row>
    <row r="47" ht="12.75" customHeight="1">
      <c r="B47" s="62" t="s">
        <v>72</v>
      </c>
      <c r="C47" s="94" t="s">
        <v>65</v>
      </c>
      <c r="D47" s="68" t="s">
        <v>73</v>
      </c>
      <c r="E47" s="69"/>
      <c r="F47" s="78"/>
      <c r="G47" s="78"/>
      <c r="H47" s="78"/>
      <c r="I47" s="78"/>
      <c r="J47" s="78"/>
      <c r="K47" s="78"/>
      <c r="L47" s="78"/>
      <c r="M47" s="78"/>
      <c r="N47" s="78"/>
      <c r="O47" s="78"/>
      <c r="P47" s="78"/>
      <c r="Q47" s="79"/>
    </row>
    <row r="48" ht="12.75" customHeight="1">
      <c r="C48" s="15"/>
      <c r="D48" s="68" t="s">
        <v>74</v>
      </c>
      <c r="E48" s="69"/>
      <c r="F48" s="78"/>
      <c r="G48" s="78"/>
      <c r="H48" s="78"/>
      <c r="I48" s="78"/>
      <c r="J48" s="78"/>
      <c r="K48" s="78"/>
      <c r="L48" s="78"/>
      <c r="M48" s="78"/>
      <c r="N48" s="78"/>
      <c r="O48" s="78"/>
      <c r="P48" s="78"/>
      <c r="Q48" s="79"/>
    </row>
    <row r="49" ht="12.75" customHeight="1">
      <c r="C49" s="94"/>
      <c r="D49" s="68" t="s">
        <v>75</v>
      </c>
      <c r="E49" s="69"/>
      <c r="F49" s="78"/>
      <c r="G49" s="78"/>
      <c r="H49" s="78"/>
      <c r="I49" s="78"/>
      <c r="J49" s="78"/>
      <c r="K49" s="78"/>
      <c r="L49" s="78"/>
      <c r="M49" s="78"/>
      <c r="N49" s="78"/>
      <c r="O49" s="78"/>
      <c r="P49" s="78"/>
      <c r="Q49" s="19"/>
    </row>
    <row r="50" ht="12.75" customHeight="1">
      <c r="C50" s="15"/>
      <c r="D50" s="68" t="s">
        <v>76</v>
      </c>
      <c r="E50" s="69"/>
      <c r="F50" s="78"/>
      <c r="G50" s="78"/>
      <c r="H50" s="78"/>
      <c r="I50" s="78"/>
      <c r="J50" s="78"/>
      <c r="K50" s="78"/>
      <c r="L50" s="78"/>
      <c r="M50" s="78"/>
      <c r="N50" s="78"/>
      <c r="O50" s="78"/>
      <c r="P50" s="78"/>
      <c r="Q50" s="19"/>
    </row>
    <row r="51" ht="12.75" customHeight="1">
      <c r="E51" s="26"/>
      <c r="F51" s="26"/>
      <c r="G51" s="26"/>
      <c r="H51" s="26"/>
      <c r="I51" s="26"/>
      <c r="J51" s="26"/>
      <c r="K51" s="26"/>
      <c r="L51" s="26"/>
      <c r="M51" s="26"/>
      <c r="N51" s="26"/>
      <c r="O51" s="26"/>
      <c r="P51" s="26"/>
    </row>
    <row r="52" ht="12.75" customHeight="1"/>
    <row r="53" ht="12.75" customHeight="1">
      <c r="A53" s="57" t="s">
        <v>84</v>
      </c>
      <c r="B53" s="57"/>
      <c r="C53" s="58"/>
      <c r="D53" s="59" t="s">
        <v>18</v>
      </c>
      <c r="E53" s="59" t="s">
        <v>39</v>
      </c>
      <c r="F53" s="59" t="s">
        <v>21</v>
      </c>
      <c r="G53" s="59" t="s">
        <v>42</v>
      </c>
      <c r="H53" s="59" t="s">
        <v>24</v>
      </c>
      <c r="I53" s="59" t="s">
        <v>45</v>
      </c>
      <c r="J53" s="59" t="s">
        <v>27</v>
      </c>
      <c r="K53" s="59" t="s">
        <v>48</v>
      </c>
      <c r="L53" s="60" t="s">
        <v>30</v>
      </c>
      <c r="M53" s="61" t="s">
        <v>85</v>
      </c>
      <c r="N53" s="61" t="s">
        <v>86</v>
      </c>
      <c r="O53" s="61" t="s">
        <v>87</v>
      </c>
      <c r="P53" s="61" t="s">
        <v>88</v>
      </c>
    </row>
    <row r="54" ht="12.75" customHeight="1">
      <c r="B54" s="62" t="str">
        <f>B29</f>
        <v>Squat</v>
      </c>
      <c r="C54" s="94" t="s">
        <v>64</v>
      </c>
      <c r="D54" s="64" t="s">
        <v>32</v>
      </c>
      <c r="E54" s="65">
        <v>45.0</v>
      </c>
      <c r="F54" s="65">
        <v>45.0</v>
      </c>
      <c r="G54" s="65">
        <v>45.0</v>
      </c>
      <c r="H54" s="65">
        <v>45.0</v>
      </c>
      <c r="I54" s="65">
        <v>45.0</v>
      </c>
      <c r="J54" s="65">
        <v>45.0</v>
      </c>
      <c r="K54" s="65">
        <v>45.0</v>
      </c>
      <c r="L54" s="65">
        <v>45.0</v>
      </c>
      <c r="M54" s="65">
        <v>45.0</v>
      </c>
      <c r="N54" s="65">
        <v>45.0</v>
      </c>
      <c r="O54" s="65">
        <v>45.0</v>
      </c>
      <c r="P54" s="65">
        <v>45.0</v>
      </c>
      <c r="Q54" s="66"/>
    </row>
    <row r="55" ht="12.75" customHeight="1">
      <c r="C55" s="94" t="s">
        <v>64</v>
      </c>
      <c r="D55" s="68" t="s">
        <v>33</v>
      </c>
      <c r="E55" s="65">
        <f t="shared" ref="E55:P55" si="7">FLOOR(PRODUCT(0.4,E58),5)</f>
        <v>85</v>
      </c>
      <c r="F55" s="65">
        <f t="shared" si="7"/>
        <v>90</v>
      </c>
      <c r="G55" s="65">
        <f t="shared" si="7"/>
        <v>100</v>
      </c>
      <c r="H55" s="65">
        <f t="shared" si="7"/>
        <v>105</v>
      </c>
      <c r="I55" s="65">
        <f t="shared" si="7"/>
        <v>110</v>
      </c>
      <c r="J55" s="65">
        <f t="shared" si="7"/>
        <v>115</v>
      </c>
      <c r="K55" s="65">
        <f t="shared" si="7"/>
        <v>120</v>
      </c>
      <c r="L55" s="65">
        <f t="shared" si="7"/>
        <v>130</v>
      </c>
      <c r="M55" s="65">
        <f t="shared" si="7"/>
        <v>135</v>
      </c>
      <c r="N55" s="65">
        <f t="shared" si="7"/>
        <v>140</v>
      </c>
      <c r="O55" s="65">
        <f t="shared" si="7"/>
        <v>145</v>
      </c>
      <c r="P55" s="65">
        <f t="shared" si="7"/>
        <v>150</v>
      </c>
      <c r="Q55" s="66"/>
    </row>
    <row r="56" ht="12.75" customHeight="1">
      <c r="C56" s="94" t="s">
        <v>64</v>
      </c>
      <c r="D56" s="68" t="s">
        <v>34</v>
      </c>
      <c r="E56" s="65">
        <f t="shared" ref="E56:P56" si="8">FLOOR(PRODUCT(0.6,E58),5)</f>
        <v>130</v>
      </c>
      <c r="F56" s="65">
        <f t="shared" si="8"/>
        <v>140</v>
      </c>
      <c r="G56" s="65">
        <f t="shared" si="8"/>
        <v>150</v>
      </c>
      <c r="H56" s="65">
        <f t="shared" si="8"/>
        <v>155</v>
      </c>
      <c r="I56" s="65">
        <f t="shared" si="8"/>
        <v>165</v>
      </c>
      <c r="J56" s="65">
        <f t="shared" si="8"/>
        <v>175</v>
      </c>
      <c r="K56" s="65">
        <f t="shared" si="8"/>
        <v>185</v>
      </c>
      <c r="L56" s="65">
        <f t="shared" si="8"/>
        <v>195</v>
      </c>
      <c r="M56" s="65">
        <f t="shared" si="8"/>
        <v>200</v>
      </c>
      <c r="N56" s="65">
        <f t="shared" si="8"/>
        <v>210</v>
      </c>
      <c r="O56" s="65">
        <f t="shared" si="8"/>
        <v>220</v>
      </c>
      <c r="P56" s="65">
        <f t="shared" si="8"/>
        <v>230</v>
      </c>
      <c r="Q56" s="66"/>
    </row>
    <row r="57" ht="12.75" customHeight="1">
      <c r="C57" s="94" t="s">
        <v>64</v>
      </c>
      <c r="D57" s="68" t="s">
        <v>35</v>
      </c>
      <c r="E57" s="65">
        <f t="shared" ref="E57:P57" si="9">FLOOR(PRODUCT(0.8,E58),5)</f>
        <v>175</v>
      </c>
      <c r="F57" s="65">
        <f t="shared" si="9"/>
        <v>185</v>
      </c>
      <c r="G57" s="65">
        <f t="shared" si="9"/>
        <v>200</v>
      </c>
      <c r="H57" s="65">
        <f t="shared" si="9"/>
        <v>210</v>
      </c>
      <c r="I57" s="65">
        <f t="shared" si="9"/>
        <v>220</v>
      </c>
      <c r="J57" s="65">
        <f t="shared" si="9"/>
        <v>235</v>
      </c>
      <c r="K57" s="65">
        <f t="shared" si="9"/>
        <v>245</v>
      </c>
      <c r="L57" s="65">
        <f t="shared" si="9"/>
        <v>260</v>
      </c>
      <c r="M57" s="65">
        <f t="shared" si="9"/>
        <v>270</v>
      </c>
      <c r="N57" s="65">
        <f t="shared" si="9"/>
        <v>280</v>
      </c>
      <c r="O57" s="65">
        <f t="shared" si="9"/>
        <v>295</v>
      </c>
      <c r="P57" s="65">
        <f t="shared" si="9"/>
        <v>305</v>
      </c>
      <c r="Q57" s="66"/>
    </row>
    <row r="58" ht="12.75" customHeight="1">
      <c r="C58" s="94" t="s">
        <v>65</v>
      </c>
      <c r="D58" s="68" t="s">
        <v>37</v>
      </c>
      <c r="E58" s="69">
        <f>(ROUND(((H21-(H21*$J$21))/$F$19),(0/5))*$F$19)+$I$21</f>
        <v>220</v>
      </c>
      <c r="F58" s="69">
        <f t="shared" ref="F58:P58" si="10">F33+$I$21</f>
        <v>235</v>
      </c>
      <c r="G58" s="69">
        <f t="shared" si="10"/>
        <v>250</v>
      </c>
      <c r="H58" s="69">
        <f t="shared" si="10"/>
        <v>265</v>
      </c>
      <c r="I58" s="69">
        <f t="shared" si="10"/>
        <v>280</v>
      </c>
      <c r="J58" s="69">
        <f t="shared" si="10"/>
        <v>295</v>
      </c>
      <c r="K58" s="69">
        <f t="shared" si="10"/>
        <v>310</v>
      </c>
      <c r="L58" s="69">
        <f t="shared" si="10"/>
        <v>325</v>
      </c>
      <c r="M58" s="69">
        <f t="shared" si="10"/>
        <v>340</v>
      </c>
      <c r="N58" s="69">
        <f t="shared" si="10"/>
        <v>355</v>
      </c>
      <c r="O58" s="69">
        <f t="shared" si="10"/>
        <v>370</v>
      </c>
      <c r="P58" s="69">
        <f t="shared" si="10"/>
        <v>385</v>
      </c>
      <c r="Q58" s="70"/>
    </row>
    <row r="59" ht="12.75" customHeight="1">
      <c r="C59" s="72"/>
      <c r="D59" s="73"/>
      <c r="E59" s="74"/>
      <c r="F59" s="74"/>
      <c r="G59" s="74"/>
      <c r="H59" s="74"/>
      <c r="I59" s="74"/>
      <c r="J59" s="74"/>
      <c r="K59" s="74"/>
      <c r="L59" s="74"/>
      <c r="M59" s="74"/>
      <c r="N59" s="74"/>
      <c r="O59" s="74"/>
      <c r="P59" s="74"/>
      <c r="Q59" s="75"/>
    </row>
    <row r="60" ht="12.75" customHeight="1">
      <c r="B60" s="62" t="str">
        <f>D22</f>
        <v>Bench Press</v>
      </c>
      <c r="C60" s="94" t="s">
        <v>64</v>
      </c>
      <c r="D60" s="66" t="s">
        <v>32</v>
      </c>
      <c r="E60" s="99"/>
      <c r="F60" s="65">
        <v>45.0</v>
      </c>
      <c r="G60" s="95"/>
      <c r="H60" s="65">
        <v>45.0</v>
      </c>
      <c r="I60" s="95"/>
      <c r="J60" s="65">
        <v>45.0</v>
      </c>
      <c r="K60" s="95"/>
      <c r="L60" s="65">
        <v>45.0</v>
      </c>
      <c r="M60" s="95"/>
      <c r="N60" s="65">
        <v>45.0</v>
      </c>
      <c r="O60" s="95"/>
      <c r="P60" s="65">
        <v>45.0</v>
      </c>
      <c r="Q60" s="19"/>
    </row>
    <row r="61" ht="12.75" customHeight="1">
      <c r="C61" s="94" t="s">
        <v>64</v>
      </c>
      <c r="D61" s="66" t="s">
        <v>33</v>
      </c>
      <c r="E61" s="15"/>
      <c r="F61" s="65">
        <f>FLOOR(PRODUCT(0.5,F64),5)</f>
        <v>65</v>
      </c>
      <c r="G61" s="77"/>
      <c r="H61" s="65">
        <f>FLOOR(PRODUCT(0.5,H64),5)</f>
        <v>75</v>
      </c>
      <c r="I61" s="77"/>
      <c r="J61" s="65">
        <f>FLOOR(PRODUCT(0.5,J64),5)</f>
        <v>80</v>
      </c>
      <c r="K61" s="77"/>
      <c r="L61" s="65">
        <f>FLOOR(PRODUCT(0.5,L64),5)</f>
        <v>90</v>
      </c>
      <c r="M61" s="77"/>
      <c r="N61" s="65">
        <f>FLOOR(PRODUCT(0.5,N64),5)</f>
        <v>95</v>
      </c>
      <c r="O61" s="77"/>
      <c r="P61" s="65">
        <f>FLOOR(PRODUCT(0.5,P64),5)</f>
        <v>105</v>
      </c>
      <c r="Q61" s="19"/>
    </row>
    <row r="62" ht="12.75" customHeight="1">
      <c r="C62" s="94" t="s">
        <v>64</v>
      </c>
      <c r="D62" s="66" t="s">
        <v>34</v>
      </c>
      <c r="E62" s="15"/>
      <c r="F62" s="65">
        <f>FLOOR(PRODUCT(0.7,F64),5)</f>
        <v>90</v>
      </c>
      <c r="G62" s="77"/>
      <c r="H62" s="65">
        <f>FLOOR(PRODUCT(0.7,H64),5)</f>
        <v>105</v>
      </c>
      <c r="I62" s="77"/>
      <c r="J62" s="65">
        <f>FLOOR(PRODUCT(0.7,J64),5)</f>
        <v>115</v>
      </c>
      <c r="K62" s="77"/>
      <c r="L62" s="65">
        <f>FLOOR(PRODUCT(0.7,L64),5)</f>
        <v>125</v>
      </c>
      <c r="M62" s="77"/>
      <c r="N62" s="65">
        <f>FLOOR(PRODUCT(0.7,N64),5)</f>
        <v>135</v>
      </c>
      <c r="O62" s="77"/>
      <c r="P62" s="65">
        <f>FLOOR(PRODUCT(0.7,P64),5)</f>
        <v>145</v>
      </c>
      <c r="Q62" s="19"/>
    </row>
    <row r="63" ht="12.75" customHeight="1">
      <c r="C63" s="94" t="s">
        <v>64</v>
      </c>
      <c r="D63" s="66" t="s">
        <v>35</v>
      </c>
      <c r="E63" s="15"/>
      <c r="F63" s="65">
        <f>FLOOR(PRODUCT(0.9,F64),5)</f>
        <v>120</v>
      </c>
      <c r="G63" s="77"/>
      <c r="H63" s="65">
        <f>FLOOR(PRODUCT(0.9,H64),5)</f>
        <v>135</v>
      </c>
      <c r="I63" s="77"/>
      <c r="J63" s="65">
        <f>FLOOR(PRODUCT(0.9,J64),5)</f>
        <v>145</v>
      </c>
      <c r="K63" s="77"/>
      <c r="L63" s="65">
        <f>FLOOR(PRODUCT(0.9,L64),5)</f>
        <v>160</v>
      </c>
      <c r="M63" s="77"/>
      <c r="N63" s="65">
        <f>FLOOR(PRODUCT(0.9,N64),5)</f>
        <v>175</v>
      </c>
      <c r="O63" s="77"/>
      <c r="P63" s="65">
        <f>FLOOR(PRODUCT(0.9,P64),5)</f>
        <v>185</v>
      </c>
      <c r="Q63" s="19"/>
    </row>
    <row r="64" ht="12.75" customHeight="1">
      <c r="C64" s="94" t="s">
        <v>65</v>
      </c>
      <c r="D64" s="66" t="s">
        <v>37</v>
      </c>
      <c r="E64" s="100"/>
      <c r="F64" s="69">
        <f>E95+$I$22</f>
        <v>135</v>
      </c>
      <c r="G64" s="97"/>
      <c r="H64" s="69">
        <f>G95+$I$22</f>
        <v>150</v>
      </c>
      <c r="I64" s="97"/>
      <c r="J64" s="69">
        <f>I95+$I$22</f>
        <v>165</v>
      </c>
      <c r="K64" s="97"/>
      <c r="L64" s="69">
        <f>K95+$I$22</f>
        <v>180</v>
      </c>
      <c r="M64" s="97"/>
      <c r="N64" s="69">
        <f>M95+$I$22</f>
        <v>195</v>
      </c>
      <c r="O64" s="97"/>
      <c r="P64" s="69">
        <f>O95+$I$22</f>
        <v>210</v>
      </c>
      <c r="Q64" s="19"/>
    </row>
    <row r="65" ht="12.75" customHeight="1">
      <c r="C65" s="15"/>
      <c r="D65" s="77"/>
      <c r="E65" s="74"/>
      <c r="F65" s="74"/>
      <c r="G65" s="74"/>
      <c r="H65" s="74"/>
      <c r="I65" s="74"/>
      <c r="J65" s="74"/>
      <c r="K65" s="74"/>
      <c r="L65" s="74"/>
      <c r="M65" s="74"/>
      <c r="N65" s="74"/>
      <c r="O65" s="74"/>
      <c r="P65" s="74"/>
      <c r="Q65" s="75"/>
    </row>
    <row r="66" ht="12.75" customHeight="1">
      <c r="B66" s="62" t="str">
        <f>D25</f>
        <v>Press</v>
      </c>
      <c r="C66" s="94" t="s">
        <v>64</v>
      </c>
      <c r="D66" s="68" t="s">
        <v>32</v>
      </c>
      <c r="E66" s="65">
        <v>45.0</v>
      </c>
      <c r="F66" s="95"/>
      <c r="G66" s="65">
        <v>45.0</v>
      </c>
      <c r="H66" s="95"/>
      <c r="I66" s="65">
        <v>45.0</v>
      </c>
      <c r="J66" s="95"/>
      <c r="K66" s="65">
        <v>45.0</v>
      </c>
      <c r="L66" s="95"/>
      <c r="M66" s="65">
        <v>45.0</v>
      </c>
      <c r="N66" s="95"/>
      <c r="O66" s="65">
        <v>45.0</v>
      </c>
      <c r="P66" s="101"/>
    </row>
    <row r="67" ht="12.75" customHeight="1">
      <c r="C67" s="94" t="s">
        <v>64</v>
      </c>
      <c r="D67" s="68" t="s">
        <v>33</v>
      </c>
      <c r="E67" s="65">
        <f>FLOOR(PRODUCT(0.55,E70),5)</f>
        <v>35</v>
      </c>
      <c r="F67" s="77"/>
      <c r="G67" s="65">
        <f>FLOOR(PRODUCT(0.55,G70),5)</f>
        <v>40</v>
      </c>
      <c r="H67" s="77"/>
      <c r="I67" s="65">
        <f>FLOOR(PRODUCT(0.55,I70),5)</f>
        <v>50</v>
      </c>
      <c r="J67" s="77"/>
      <c r="K67" s="65">
        <f>FLOOR(PRODUCT(0.55,K70),5)</f>
        <v>60</v>
      </c>
      <c r="L67" s="77"/>
      <c r="M67" s="65">
        <f>FLOOR(PRODUCT(0.55,M70),5)</f>
        <v>65</v>
      </c>
      <c r="N67" s="77"/>
      <c r="O67" s="65">
        <f>FLOOR(PRODUCT(0.55,O70),5)</f>
        <v>75</v>
      </c>
      <c r="P67" s="66"/>
    </row>
    <row r="68" ht="12.75" customHeight="1">
      <c r="C68" s="94" t="s">
        <v>64</v>
      </c>
      <c r="D68" s="68" t="s">
        <v>34</v>
      </c>
      <c r="E68" s="65">
        <f>FLOOR(PRODUCT(0.7,E70),5)</f>
        <v>45</v>
      </c>
      <c r="F68" s="77"/>
      <c r="G68" s="65">
        <f>FLOOR(PRODUCT(0.7,G70),5)</f>
        <v>55</v>
      </c>
      <c r="H68" s="77"/>
      <c r="I68" s="65">
        <f>FLOOR(PRODUCT(0.7,I70),5)</f>
        <v>65</v>
      </c>
      <c r="J68" s="77"/>
      <c r="K68" s="65">
        <f>FLOOR(PRODUCT(0.7,K70),5)</f>
        <v>75</v>
      </c>
      <c r="L68" s="77"/>
      <c r="M68" s="65">
        <f>FLOOR(PRODUCT(0.7,M70),5)</f>
        <v>85</v>
      </c>
      <c r="N68" s="77"/>
      <c r="O68" s="65">
        <f>FLOOR(PRODUCT(0.7,O70),5)</f>
        <v>95</v>
      </c>
      <c r="P68" s="66"/>
    </row>
    <row r="69" ht="12.75" customHeight="1">
      <c r="C69" s="94" t="s">
        <v>64</v>
      </c>
      <c r="D69" s="68" t="s">
        <v>35</v>
      </c>
      <c r="E69" s="65">
        <f>FLOOR(PRODUCT(0.85,E70),5)</f>
        <v>55</v>
      </c>
      <c r="F69" s="77"/>
      <c r="G69" s="65">
        <f>FLOOR(PRODUCT(0.85,G70),5)</f>
        <v>65</v>
      </c>
      <c r="H69" s="77"/>
      <c r="I69" s="65">
        <f>FLOOR(PRODUCT(0.85,I70),5)</f>
        <v>80</v>
      </c>
      <c r="J69" s="77"/>
      <c r="K69" s="65">
        <f>FLOOR(PRODUCT(0.85,K70),5)</f>
        <v>90</v>
      </c>
      <c r="L69" s="77"/>
      <c r="M69" s="65">
        <f>FLOOR(PRODUCT(0.85,M70),5)</f>
        <v>105</v>
      </c>
      <c r="N69" s="77"/>
      <c r="O69" s="65">
        <f>FLOOR(PRODUCT(0.85,O70),5)</f>
        <v>115</v>
      </c>
      <c r="P69" s="66"/>
    </row>
    <row r="70" ht="12.75" customHeight="1">
      <c r="C70" s="94" t="s">
        <v>65</v>
      </c>
      <c r="D70" s="68" t="s">
        <v>51</v>
      </c>
      <c r="E70" s="69">
        <f>ROUND(((H25-(H25*$J$22))/$F$19),(0/5))*$F$19</f>
        <v>65</v>
      </c>
      <c r="F70" s="97"/>
      <c r="G70" s="78">
        <f>F101+$I$25</f>
        <v>80</v>
      </c>
      <c r="H70" s="97"/>
      <c r="I70" s="78">
        <f>H101+$I$25</f>
        <v>95</v>
      </c>
      <c r="J70" s="97"/>
      <c r="K70" s="78">
        <f>J101+$I$25</f>
        <v>110</v>
      </c>
      <c r="L70" s="97"/>
      <c r="M70" s="78">
        <f>L101+$I$25</f>
        <v>125</v>
      </c>
      <c r="N70" s="97"/>
      <c r="O70" s="78">
        <f>N101+$I$25</f>
        <v>140</v>
      </c>
      <c r="P70" s="102"/>
    </row>
    <row r="71" ht="12.75" customHeight="1">
      <c r="C71" s="15"/>
      <c r="D71" s="77"/>
      <c r="E71" s="74"/>
      <c r="F71" s="74"/>
      <c r="G71" s="74"/>
      <c r="H71" s="74"/>
      <c r="I71" s="74"/>
      <c r="J71" s="74"/>
      <c r="K71" s="74"/>
      <c r="L71" s="74"/>
      <c r="M71" s="74"/>
      <c r="N71" s="74"/>
      <c r="O71" s="74"/>
      <c r="P71" s="104"/>
    </row>
    <row r="72" ht="12.75" customHeight="1">
      <c r="B72" s="62" t="str">
        <f>D24</f>
        <v>Deadlift</v>
      </c>
      <c r="C72" s="94" t="s">
        <v>64</v>
      </c>
      <c r="D72" s="68" t="s">
        <v>32</v>
      </c>
      <c r="E72" s="65">
        <f>FLOOR(PRODUCT(0.4,E75),5)</f>
        <v>70</v>
      </c>
      <c r="F72" s="95"/>
      <c r="G72" s="65">
        <f>FLOOR(PRODUCT(0.4,G75),5)</f>
        <v>80</v>
      </c>
      <c r="H72" s="95"/>
      <c r="I72" s="65">
        <f>FLOOR(PRODUCT(0.4,I75),5)</f>
        <v>85</v>
      </c>
      <c r="J72" s="95"/>
      <c r="K72" s="65">
        <f>FLOOR(PRODUCT(0.4,K75),5)</f>
        <v>90</v>
      </c>
      <c r="L72" s="95"/>
      <c r="M72" s="65">
        <f>FLOOR(PRODUCT(0.4,M75),5)</f>
        <v>95</v>
      </c>
      <c r="N72" s="95"/>
      <c r="O72" s="65">
        <f>FLOOR(PRODUCT(0.4,O75),5)</f>
        <v>100</v>
      </c>
      <c r="P72" s="96"/>
    </row>
    <row r="73" ht="12.75" customHeight="1">
      <c r="C73" s="94" t="s">
        <v>64</v>
      </c>
      <c r="D73" s="68" t="s">
        <v>34</v>
      </c>
      <c r="E73" s="65">
        <f>FLOOR(PRODUCT(0.6,E75),5)</f>
        <v>110</v>
      </c>
      <c r="F73" s="77"/>
      <c r="G73" s="65">
        <f>FLOOR(PRODUCT(0.6,G75),5)</f>
        <v>120</v>
      </c>
      <c r="H73" s="77"/>
      <c r="I73" s="65">
        <f>FLOOR(PRODUCT(0.6,I75),5)</f>
        <v>125</v>
      </c>
      <c r="J73" s="77"/>
      <c r="K73" s="65">
        <f>FLOOR(PRODUCT(0.6,K75),5)</f>
        <v>135</v>
      </c>
      <c r="L73" s="77"/>
      <c r="M73" s="65">
        <f>FLOOR(PRODUCT(0.6,M75),5)</f>
        <v>145</v>
      </c>
      <c r="N73" s="77"/>
      <c r="O73" s="65">
        <f>FLOOR(PRODUCT(0.6,O75),5)</f>
        <v>155</v>
      </c>
      <c r="P73" s="19"/>
    </row>
    <row r="74" ht="12.75" customHeight="1">
      <c r="C74" s="94" t="s">
        <v>64</v>
      </c>
      <c r="D74" s="68" t="s">
        <v>35</v>
      </c>
      <c r="E74" s="65">
        <f>FLOOR(PRODUCT(0.85,E75),5)</f>
        <v>155</v>
      </c>
      <c r="F74" s="77"/>
      <c r="G74" s="65">
        <f>FLOOR(PRODUCT(0.85,G75),5)</f>
        <v>170</v>
      </c>
      <c r="H74" s="77"/>
      <c r="I74" s="65">
        <f>FLOOR(PRODUCT(0.85,I75),5)</f>
        <v>180</v>
      </c>
      <c r="J74" s="77"/>
      <c r="K74" s="65">
        <f>FLOOR(PRODUCT(0.85,K75),5)</f>
        <v>195</v>
      </c>
      <c r="L74" s="77"/>
      <c r="M74" s="65">
        <f>FLOOR(PRODUCT(0.85,M75),5)</f>
        <v>205</v>
      </c>
      <c r="N74" s="77"/>
      <c r="O74" s="65">
        <f>FLOOR(PRODUCT(0.85,O75),5)</f>
        <v>220</v>
      </c>
      <c r="P74" s="19"/>
    </row>
    <row r="75" ht="12.75" customHeight="1">
      <c r="C75" s="94" t="s">
        <v>67</v>
      </c>
      <c r="D75" s="68" t="s">
        <v>33</v>
      </c>
      <c r="E75" s="69">
        <f>ROUND(((H24-(H24*$J$23))/$F$19),(0/5))*$F$19</f>
        <v>185</v>
      </c>
      <c r="F75" s="97"/>
      <c r="G75" s="78">
        <f>E75+$I$24</f>
        <v>200</v>
      </c>
      <c r="H75" s="97"/>
      <c r="I75" s="78">
        <f>G75+$I$24</f>
        <v>215</v>
      </c>
      <c r="J75" s="97"/>
      <c r="K75" s="78">
        <f>I75+$I$24</f>
        <v>230</v>
      </c>
      <c r="L75" s="97"/>
      <c r="M75" s="78">
        <f>K75+$I$24</f>
        <v>245</v>
      </c>
      <c r="N75" s="97"/>
      <c r="O75" s="78">
        <f>M75+$I$24</f>
        <v>260</v>
      </c>
      <c r="P75" s="98"/>
    </row>
    <row r="76" ht="12.75" customHeight="1">
      <c r="C76" s="15"/>
      <c r="D76" s="73"/>
      <c r="E76" s="74"/>
      <c r="F76" s="74"/>
      <c r="G76" s="74"/>
      <c r="H76" s="74"/>
      <c r="I76" s="74"/>
      <c r="J76" s="74"/>
      <c r="K76" s="74"/>
      <c r="L76" s="74"/>
      <c r="M76" s="74"/>
      <c r="N76" s="74"/>
      <c r="O76" s="74"/>
      <c r="P76" s="74"/>
      <c r="Q76" s="75"/>
    </row>
    <row r="77" ht="12.75" customHeight="1">
      <c r="B77" s="62" t="str">
        <f>D23</f>
        <v>Power Clean</v>
      </c>
      <c r="C77" s="94" t="s">
        <v>64</v>
      </c>
      <c r="D77" s="66" t="s">
        <v>32</v>
      </c>
      <c r="E77" s="99"/>
      <c r="F77" s="65">
        <v>45.0</v>
      </c>
      <c r="G77" s="95"/>
      <c r="H77" s="65">
        <v>45.0</v>
      </c>
      <c r="I77" s="95"/>
      <c r="J77" s="65">
        <v>45.0</v>
      </c>
      <c r="K77" s="95"/>
      <c r="L77" s="65">
        <v>45.0</v>
      </c>
      <c r="M77" s="95"/>
      <c r="N77" s="65">
        <v>45.0</v>
      </c>
      <c r="O77" s="95"/>
      <c r="P77" s="65">
        <v>45.0</v>
      </c>
      <c r="Q77" s="66"/>
    </row>
    <row r="78" ht="12.75" customHeight="1">
      <c r="C78" s="94" t="s">
        <v>64</v>
      </c>
      <c r="D78" s="66" t="s">
        <v>33</v>
      </c>
      <c r="E78" s="15"/>
      <c r="F78" s="65">
        <f>FLOOR(PRODUCT(0.55,F81),5)</f>
        <v>20</v>
      </c>
      <c r="G78" s="77"/>
      <c r="H78" s="65">
        <f>FLOOR(PRODUCT(0.55,H81),5)</f>
        <v>25</v>
      </c>
      <c r="I78" s="77"/>
      <c r="J78" s="65">
        <f>FLOOR(PRODUCT(0.55,J81),5)</f>
        <v>30</v>
      </c>
      <c r="K78" s="77"/>
      <c r="L78" s="65">
        <f>FLOOR(PRODUCT(0.55,L81),5)</f>
        <v>30</v>
      </c>
      <c r="M78" s="77"/>
      <c r="N78" s="65">
        <f>FLOOR(PRODUCT(0.55,N81),5)</f>
        <v>35</v>
      </c>
      <c r="O78" s="77"/>
      <c r="P78" s="65">
        <f>FLOOR(PRODUCT(0.55,P81),5)</f>
        <v>35</v>
      </c>
      <c r="Q78" s="66"/>
    </row>
    <row r="79" ht="12.75" customHeight="1">
      <c r="C79" s="94" t="s">
        <v>64</v>
      </c>
      <c r="D79" s="66" t="s">
        <v>34</v>
      </c>
      <c r="E79" s="15"/>
      <c r="F79" s="65">
        <f>FLOOR(PRODUCT(0.7,F81),5)</f>
        <v>30</v>
      </c>
      <c r="G79" s="77"/>
      <c r="H79" s="65">
        <f>FLOOR(PRODUCT(0.7,H81),5)</f>
        <v>35</v>
      </c>
      <c r="I79" s="77"/>
      <c r="J79" s="65">
        <f>FLOOR(PRODUCT(0.7,J81),5)</f>
        <v>35</v>
      </c>
      <c r="K79" s="77"/>
      <c r="L79" s="65">
        <f>FLOOR(PRODUCT(0.7,L81),5)</f>
        <v>40</v>
      </c>
      <c r="M79" s="77"/>
      <c r="N79" s="65">
        <f>FLOOR(PRODUCT(0.7,N81),5)</f>
        <v>45</v>
      </c>
      <c r="O79" s="77"/>
      <c r="P79" s="65">
        <f>FLOOR(PRODUCT(0.7,P81),5)</f>
        <v>45</v>
      </c>
      <c r="Q79" s="66"/>
    </row>
    <row r="80" ht="12.75" customHeight="1">
      <c r="C80" s="94" t="s">
        <v>64</v>
      </c>
      <c r="D80" s="66" t="s">
        <v>35</v>
      </c>
      <c r="E80" s="15"/>
      <c r="F80" s="65">
        <f>FLOOR(PRODUCT(0.85,F81),5)</f>
        <v>35</v>
      </c>
      <c r="G80" s="77"/>
      <c r="H80" s="65">
        <f>FLOOR(PRODUCT(0.85,H81),5)</f>
        <v>40</v>
      </c>
      <c r="I80" s="77"/>
      <c r="J80" s="65">
        <f>FLOOR(PRODUCT(0.85,J81),5)</f>
        <v>45</v>
      </c>
      <c r="K80" s="77"/>
      <c r="L80" s="65">
        <f>FLOOR(PRODUCT(0.85,L81),5)</f>
        <v>50</v>
      </c>
      <c r="M80" s="77"/>
      <c r="N80" s="65">
        <f>FLOOR(PRODUCT(0.85,N81),5)</f>
        <v>55</v>
      </c>
      <c r="O80" s="77"/>
      <c r="P80" s="65">
        <f>FLOOR(PRODUCT(0.85,P81),5)</f>
        <v>55</v>
      </c>
      <c r="Q80" s="66"/>
    </row>
    <row r="81" ht="12.75" customHeight="1">
      <c r="C81" s="94" t="s">
        <v>65</v>
      </c>
      <c r="D81" s="66" t="s">
        <v>51</v>
      </c>
      <c r="E81" s="15"/>
      <c r="F81" s="69">
        <f>ROUND(((H23-(H23*$J$22))/$F$19),(0/5))*$F$19</f>
        <v>45</v>
      </c>
      <c r="G81" s="77"/>
      <c r="H81" s="78">
        <f>F81+$I$23</f>
        <v>50</v>
      </c>
      <c r="I81" s="77"/>
      <c r="J81" s="78">
        <f>H81+$I$23</f>
        <v>55</v>
      </c>
      <c r="K81" s="77"/>
      <c r="L81" s="78">
        <f>J81+$I$23</f>
        <v>60</v>
      </c>
      <c r="M81" s="77"/>
      <c r="N81" s="78">
        <f>L81+$I$23</f>
        <v>65</v>
      </c>
      <c r="O81" s="77"/>
      <c r="P81" s="78">
        <f>N81+$I$23</f>
        <v>70</v>
      </c>
      <c r="Q81" s="70"/>
    </row>
    <row r="82" ht="12.75" customHeight="1">
      <c r="F82" s="25"/>
      <c r="H82" s="25"/>
      <c r="J82" s="25"/>
      <c r="L82" s="25"/>
      <c r="N82" s="25"/>
      <c r="P82" s="25"/>
    </row>
    <row r="83" ht="12.75" customHeight="1"/>
    <row r="84" ht="12.75" customHeight="1">
      <c r="A84" s="57" t="s">
        <v>89</v>
      </c>
      <c r="B84" s="57"/>
      <c r="C84" s="58"/>
      <c r="D84" s="59" t="s">
        <v>18</v>
      </c>
      <c r="E84" s="59" t="s">
        <v>20</v>
      </c>
      <c r="F84" s="59" t="s">
        <v>41</v>
      </c>
      <c r="G84" s="59" t="s">
        <v>23</v>
      </c>
      <c r="H84" s="59" t="s">
        <v>44</v>
      </c>
      <c r="I84" s="59" t="s">
        <v>26</v>
      </c>
      <c r="J84" s="59" t="s">
        <v>47</v>
      </c>
      <c r="K84" s="59" t="s">
        <v>29</v>
      </c>
      <c r="L84" s="60" t="s">
        <v>50</v>
      </c>
      <c r="M84" s="61" t="s">
        <v>90</v>
      </c>
      <c r="N84" s="61" t="s">
        <v>91</v>
      </c>
      <c r="O84" s="61" t="s">
        <v>92</v>
      </c>
      <c r="P84" s="61" t="s">
        <v>93</v>
      </c>
    </row>
    <row r="85" ht="12.75" customHeight="1">
      <c r="B85" s="62" t="str">
        <f>B29</f>
        <v>Squat</v>
      </c>
      <c r="C85" s="94" t="s">
        <v>64</v>
      </c>
      <c r="D85" s="64" t="s">
        <v>32</v>
      </c>
      <c r="E85" s="65">
        <v>45.0</v>
      </c>
      <c r="F85" s="65">
        <v>45.0</v>
      </c>
      <c r="G85" s="65">
        <v>45.0</v>
      </c>
      <c r="H85" s="65">
        <v>45.0</v>
      </c>
      <c r="I85" s="65">
        <v>45.0</v>
      </c>
      <c r="J85" s="65">
        <v>45.0</v>
      </c>
      <c r="K85" s="65">
        <v>45.0</v>
      </c>
      <c r="L85" s="65">
        <v>45.0</v>
      </c>
      <c r="M85" s="65">
        <v>45.0</v>
      </c>
      <c r="N85" s="65">
        <v>45.0</v>
      </c>
      <c r="O85" s="65">
        <v>45.0</v>
      </c>
      <c r="P85" s="65">
        <v>45.0</v>
      </c>
      <c r="Q85" s="66"/>
    </row>
    <row r="86" ht="12.75" customHeight="1">
      <c r="C86" s="94" t="s">
        <v>64</v>
      </c>
      <c r="D86" s="68" t="s">
        <v>33</v>
      </c>
      <c r="E86" s="65">
        <f t="shared" ref="E86:P86" si="11">FLOOR(PRODUCT(0.4,E89),5)</f>
        <v>90</v>
      </c>
      <c r="F86" s="65">
        <f t="shared" si="11"/>
        <v>95</v>
      </c>
      <c r="G86" s="65">
        <f t="shared" si="11"/>
        <v>100</v>
      </c>
      <c r="H86" s="65">
        <f t="shared" si="11"/>
        <v>105</v>
      </c>
      <c r="I86" s="65">
        <f t="shared" si="11"/>
        <v>110</v>
      </c>
      <c r="J86" s="65">
        <f t="shared" si="11"/>
        <v>120</v>
      </c>
      <c r="K86" s="65">
        <f t="shared" si="11"/>
        <v>125</v>
      </c>
      <c r="L86" s="65">
        <f t="shared" si="11"/>
        <v>130</v>
      </c>
      <c r="M86" s="65">
        <f t="shared" si="11"/>
        <v>135</v>
      </c>
      <c r="N86" s="65">
        <f t="shared" si="11"/>
        <v>140</v>
      </c>
      <c r="O86" s="65">
        <f t="shared" si="11"/>
        <v>150</v>
      </c>
      <c r="P86" s="65">
        <f t="shared" si="11"/>
        <v>155</v>
      </c>
      <c r="Q86" s="66"/>
    </row>
    <row r="87" ht="12.75" customHeight="1">
      <c r="C87" s="94" t="s">
        <v>64</v>
      </c>
      <c r="D87" s="68" t="s">
        <v>34</v>
      </c>
      <c r="E87" s="65">
        <f t="shared" ref="E87:P87" si="12">FLOOR(PRODUCT(0.6,E89),5)</f>
        <v>135</v>
      </c>
      <c r="F87" s="65">
        <f t="shared" si="12"/>
        <v>140</v>
      </c>
      <c r="G87" s="65">
        <f t="shared" si="12"/>
        <v>150</v>
      </c>
      <c r="H87" s="65">
        <f t="shared" si="12"/>
        <v>160</v>
      </c>
      <c r="I87" s="65">
        <f t="shared" si="12"/>
        <v>170</v>
      </c>
      <c r="J87" s="65">
        <f t="shared" si="12"/>
        <v>180</v>
      </c>
      <c r="K87" s="65">
        <f t="shared" si="12"/>
        <v>185</v>
      </c>
      <c r="L87" s="65">
        <f t="shared" si="12"/>
        <v>195</v>
      </c>
      <c r="M87" s="65">
        <f t="shared" si="12"/>
        <v>205</v>
      </c>
      <c r="N87" s="65">
        <f t="shared" si="12"/>
        <v>215</v>
      </c>
      <c r="O87" s="65">
        <f t="shared" si="12"/>
        <v>225</v>
      </c>
      <c r="P87" s="65">
        <f t="shared" si="12"/>
        <v>230</v>
      </c>
      <c r="Q87" s="66"/>
    </row>
    <row r="88" ht="12.75" customHeight="1">
      <c r="C88" s="94" t="s">
        <v>64</v>
      </c>
      <c r="D88" s="68" t="s">
        <v>35</v>
      </c>
      <c r="E88" s="65">
        <f t="shared" ref="E88:P88" si="13">FLOOR(PRODUCT(0.8,E89),5)</f>
        <v>180</v>
      </c>
      <c r="F88" s="65">
        <f t="shared" si="13"/>
        <v>190</v>
      </c>
      <c r="G88" s="65">
        <f t="shared" si="13"/>
        <v>200</v>
      </c>
      <c r="H88" s="65">
        <f t="shared" si="13"/>
        <v>215</v>
      </c>
      <c r="I88" s="65">
        <f t="shared" si="13"/>
        <v>225</v>
      </c>
      <c r="J88" s="65">
        <f t="shared" si="13"/>
        <v>240</v>
      </c>
      <c r="K88" s="65">
        <f t="shared" si="13"/>
        <v>250</v>
      </c>
      <c r="L88" s="65">
        <f t="shared" si="13"/>
        <v>260</v>
      </c>
      <c r="M88" s="65">
        <f t="shared" si="13"/>
        <v>275</v>
      </c>
      <c r="N88" s="65">
        <f t="shared" si="13"/>
        <v>285</v>
      </c>
      <c r="O88" s="65">
        <f t="shared" si="13"/>
        <v>300</v>
      </c>
      <c r="P88" s="65">
        <f t="shared" si="13"/>
        <v>310</v>
      </c>
      <c r="Q88" s="66"/>
    </row>
    <row r="89" ht="12.75" customHeight="1">
      <c r="C89" s="94" t="s">
        <v>65</v>
      </c>
      <c r="D89" s="68" t="s">
        <v>37</v>
      </c>
      <c r="E89" s="69">
        <f>((ROUND(((H21-(H21*$J$21))/$F$19),(0/5))*$F$19)+$I$21)+$I$21</f>
        <v>225</v>
      </c>
      <c r="F89" s="69">
        <f t="shared" ref="F89:P89" si="14">F58+$I$21</f>
        <v>240</v>
      </c>
      <c r="G89" s="69">
        <f t="shared" si="14"/>
        <v>255</v>
      </c>
      <c r="H89" s="69">
        <f t="shared" si="14"/>
        <v>270</v>
      </c>
      <c r="I89" s="69">
        <f t="shared" si="14"/>
        <v>285</v>
      </c>
      <c r="J89" s="69">
        <f t="shared" si="14"/>
        <v>300</v>
      </c>
      <c r="K89" s="69">
        <f t="shared" si="14"/>
        <v>315</v>
      </c>
      <c r="L89" s="69">
        <f t="shared" si="14"/>
        <v>330</v>
      </c>
      <c r="M89" s="69">
        <f t="shared" si="14"/>
        <v>345</v>
      </c>
      <c r="N89" s="69">
        <f t="shared" si="14"/>
        <v>360</v>
      </c>
      <c r="O89" s="69">
        <f t="shared" si="14"/>
        <v>375</v>
      </c>
      <c r="P89" s="69">
        <f t="shared" si="14"/>
        <v>390</v>
      </c>
      <c r="Q89" s="70"/>
    </row>
    <row r="90" ht="12.75" customHeight="1">
      <c r="C90" s="72"/>
      <c r="D90" s="73"/>
      <c r="E90" s="74"/>
      <c r="F90" s="74"/>
      <c r="G90" s="74"/>
      <c r="H90" s="74"/>
      <c r="I90" s="74"/>
      <c r="J90" s="74"/>
      <c r="K90" s="74"/>
      <c r="L90" s="74"/>
      <c r="M90" s="74"/>
      <c r="N90" s="74"/>
      <c r="O90" s="74"/>
      <c r="P90" s="74"/>
      <c r="Q90" s="75"/>
    </row>
    <row r="91" ht="12.75" customHeight="1">
      <c r="B91" s="62" t="str">
        <f>D22</f>
        <v>Bench Press</v>
      </c>
      <c r="C91" s="94" t="s">
        <v>64</v>
      </c>
      <c r="D91" s="68" t="s">
        <v>32</v>
      </c>
      <c r="E91" s="65">
        <v>45.0</v>
      </c>
      <c r="F91" s="95"/>
      <c r="G91" s="65">
        <v>45.0</v>
      </c>
      <c r="H91" s="95"/>
      <c r="I91" s="65">
        <v>45.0</v>
      </c>
      <c r="J91" s="95"/>
      <c r="K91" s="65">
        <v>45.0</v>
      </c>
      <c r="L91" s="95"/>
      <c r="M91" s="65">
        <v>45.0</v>
      </c>
      <c r="N91" s="95"/>
      <c r="O91" s="65">
        <v>45.0</v>
      </c>
      <c r="P91" s="96"/>
    </row>
    <row r="92" ht="12.75" customHeight="1">
      <c r="C92" s="94" t="s">
        <v>64</v>
      </c>
      <c r="D92" s="68" t="s">
        <v>33</v>
      </c>
      <c r="E92" s="65">
        <f>FLOOR(PRODUCT(0.5,E95),5)</f>
        <v>65</v>
      </c>
      <c r="F92" s="77"/>
      <c r="G92" s="65">
        <f>FLOOR(PRODUCT(0.5,G95),5)</f>
        <v>70</v>
      </c>
      <c r="H92" s="77"/>
      <c r="I92" s="65">
        <f>FLOOR(PRODUCT(0.5,I95),5)</f>
        <v>80</v>
      </c>
      <c r="J92" s="77"/>
      <c r="K92" s="65">
        <f>FLOOR(PRODUCT(0.5,K95),5)</f>
        <v>85</v>
      </c>
      <c r="L92" s="77"/>
      <c r="M92" s="65">
        <f>FLOOR(PRODUCT(0.5,M95),5)</f>
        <v>95</v>
      </c>
      <c r="N92" s="77"/>
      <c r="O92" s="65">
        <f>FLOOR(PRODUCT(0.5,O95),5)</f>
        <v>100</v>
      </c>
      <c r="P92" s="19"/>
    </row>
    <row r="93" ht="12.75" customHeight="1">
      <c r="C93" s="94" t="s">
        <v>64</v>
      </c>
      <c r="D93" s="68" t="s">
        <v>34</v>
      </c>
      <c r="E93" s="65">
        <f>FLOOR(PRODUCT(0.7,E95),5)</f>
        <v>90</v>
      </c>
      <c r="F93" s="77"/>
      <c r="G93" s="65">
        <f>FLOOR(PRODUCT(0.7,G95),5)</f>
        <v>100</v>
      </c>
      <c r="H93" s="77"/>
      <c r="I93" s="65">
        <f>FLOOR(PRODUCT(0.7,I95),5)</f>
        <v>110</v>
      </c>
      <c r="J93" s="77"/>
      <c r="K93" s="65">
        <f>FLOOR(PRODUCT(0.7,K95),5)</f>
        <v>120</v>
      </c>
      <c r="L93" s="77"/>
      <c r="M93" s="65">
        <f>FLOOR(PRODUCT(0.7,M95),5)</f>
        <v>130</v>
      </c>
      <c r="N93" s="77"/>
      <c r="O93" s="65">
        <f>FLOOR(PRODUCT(0.7,O95),5)</f>
        <v>140</v>
      </c>
      <c r="P93" s="19"/>
    </row>
    <row r="94" ht="12.75" customHeight="1">
      <c r="C94" s="94" t="s">
        <v>64</v>
      </c>
      <c r="D94" s="68" t="s">
        <v>35</v>
      </c>
      <c r="E94" s="65">
        <f>FLOOR(PRODUCT(0.9,E95),5)</f>
        <v>115</v>
      </c>
      <c r="F94" s="77"/>
      <c r="G94" s="65">
        <f>FLOOR(PRODUCT(0.9,G95),5)</f>
        <v>130</v>
      </c>
      <c r="H94" s="77"/>
      <c r="I94" s="65">
        <f>FLOOR(PRODUCT(0.9,I95),5)</f>
        <v>140</v>
      </c>
      <c r="J94" s="77"/>
      <c r="K94" s="65">
        <f>FLOOR(PRODUCT(0.9,K95),5)</f>
        <v>155</v>
      </c>
      <c r="L94" s="77"/>
      <c r="M94" s="65">
        <f>FLOOR(PRODUCT(0.9,M95),5)</f>
        <v>170</v>
      </c>
      <c r="N94" s="77"/>
      <c r="O94" s="65">
        <f>FLOOR(PRODUCT(0.9,O95),5)</f>
        <v>180</v>
      </c>
      <c r="P94" s="19"/>
    </row>
    <row r="95" ht="12.75" customHeight="1">
      <c r="C95" s="94" t="s">
        <v>65</v>
      </c>
      <c r="D95" s="68" t="s">
        <v>37</v>
      </c>
      <c r="E95" s="69">
        <f>E39+$I$22</f>
        <v>130</v>
      </c>
      <c r="F95" s="97"/>
      <c r="G95" s="69">
        <f>G39+$I$22</f>
        <v>145</v>
      </c>
      <c r="H95" s="97"/>
      <c r="I95" s="69">
        <f>I39+$I$22</f>
        <v>160</v>
      </c>
      <c r="J95" s="97"/>
      <c r="K95" s="69">
        <f>K39+$I$22</f>
        <v>175</v>
      </c>
      <c r="L95" s="97"/>
      <c r="M95" s="69">
        <f>M39+$I$22</f>
        <v>190</v>
      </c>
      <c r="N95" s="97"/>
      <c r="O95" s="69">
        <f>O39+$I$22</f>
        <v>205</v>
      </c>
      <c r="P95" s="98"/>
    </row>
    <row r="96" ht="12.75" customHeight="1">
      <c r="C96" s="15"/>
      <c r="D96" s="77"/>
      <c r="E96" s="74"/>
      <c r="F96" s="74"/>
      <c r="G96" s="74"/>
      <c r="H96" s="74"/>
      <c r="I96" s="74"/>
      <c r="J96" s="74"/>
      <c r="K96" s="74"/>
      <c r="L96" s="74"/>
      <c r="M96" s="74"/>
      <c r="N96" s="74"/>
      <c r="O96" s="74"/>
      <c r="P96" s="74"/>
      <c r="Q96" s="75"/>
    </row>
    <row r="97" ht="12.75" customHeight="1">
      <c r="B97" s="62" t="str">
        <f>D25</f>
        <v>Press</v>
      </c>
      <c r="C97" s="94" t="s">
        <v>64</v>
      </c>
      <c r="D97" s="66" t="s">
        <v>32</v>
      </c>
      <c r="E97" s="99"/>
      <c r="F97" s="65">
        <v>45.0</v>
      </c>
      <c r="G97" s="95"/>
      <c r="H97" s="65">
        <v>45.0</v>
      </c>
      <c r="I97" s="95"/>
      <c r="J97" s="65">
        <v>45.0</v>
      </c>
      <c r="K97" s="95"/>
      <c r="L97" s="65">
        <v>45.0</v>
      </c>
      <c r="M97" s="95"/>
      <c r="N97" s="65">
        <v>45.0</v>
      </c>
      <c r="O97" s="95"/>
      <c r="P97" s="65">
        <v>45.0</v>
      </c>
      <c r="Q97" s="66"/>
    </row>
    <row r="98" ht="12.75" customHeight="1">
      <c r="C98" s="94" t="s">
        <v>64</v>
      </c>
      <c r="D98" s="66" t="s">
        <v>33</v>
      </c>
      <c r="E98" s="15"/>
      <c r="F98" s="65">
        <f>FLOOR(PRODUCT(0.55,F101),5)</f>
        <v>40</v>
      </c>
      <c r="G98" s="77"/>
      <c r="H98" s="65">
        <f>FLOOR(PRODUCT(0.55,H101),5)</f>
        <v>45</v>
      </c>
      <c r="I98" s="77"/>
      <c r="J98" s="65">
        <f>FLOOR(PRODUCT(0.55,J101),5)</f>
        <v>55</v>
      </c>
      <c r="K98" s="77"/>
      <c r="L98" s="65">
        <f>FLOOR(PRODUCT(0.55,L101),5)</f>
        <v>65</v>
      </c>
      <c r="M98" s="77"/>
      <c r="N98" s="65">
        <f>FLOOR(PRODUCT(0.55,N101),5)</f>
        <v>70</v>
      </c>
      <c r="O98" s="77"/>
      <c r="P98" s="65">
        <f>FLOOR(PRODUCT(0.55,P101),5)</f>
        <v>80</v>
      </c>
      <c r="Q98" s="66"/>
    </row>
    <row r="99" ht="12.75" customHeight="1">
      <c r="C99" s="94" t="s">
        <v>64</v>
      </c>
      <c r="D99" s="66" t="s">
        <v>34</v>
      </c>
      <c r="E99" s="15"/>
      <c r="F99" s="65">
        <f>FLOOR(PRODUCT(0.7,F101),5)</f>
        <v>50</v>
      </c>
      <c r="G99" s="77"/>
      <c r="H99" s="65">
        <f>FLOOR(PRODUCT(0.7,H101),5)</f>
        <v>60</v>
      </c>
      <c r="I99" s="77"/>
      <c r="J99" s="65">
        <f>FLOOR(PRODUCT(0.7,J101),5)</f>
        <v>70</v>
      </c>
      <c r="K99" s="77"/>
      <c r="L99" s="65">
        <f>FLOOR(PRODUCT(0.7,L101),5)</f>
        <v>80</v>
      </c>
      <c r="M99" s="77"/>
      <c r="N99" s="65">
        <f>FLOOR(PRODUCT(0.7,N101),5)</f>
        <v>90</v>
      </c>
      <c r="O99" s="77"/>
      <c r="P99" s="65">
        <f>FLOOR(PRODUCT(0.7,P101),5)</f>
        <v>105</v>
      </c>
      <c r="Q99" s="66"/>
    </row>
    <row r="100" ht="12.75" customHeight="1">
      <c r="C100" s="94" t="s">
        <v>64</v>
      </c>
      <c r="D100" s="66" t="s">
        <v>35</v>
      </c>
      <c r="E100" s="15"/>
      <c r="F100" s="65">
        <f>FLOOR(PRODUCT(0.85,F101),5)</f>
        <v>60</v>
      </c>
      <c r="G100" s="77"/>
      <c r="H100" s="65">
        <f>FLOOR(PRODUCT(0.85,H101),5)</f>
        <v>75</v>
      </c>
      <c r="I100" s="77"/>
      <c r="J100" s="65">
        <f>FLOOR(PRODUCT(0.85,J101),5)</f>
        <v>85</v>
      </c>
      <c r="K100" s="77"/>
      <c r="L100" s="65">
        <f>FLOOR(PRODUCT(0.85,L101),5)</f>
        <v>100</v>
      </c>
      <c r="M100" s="77"/>
      <c r="N100" s="65">
        <f>FLOOR(PRODUCT(0.85,N101),5)</f>
        <v>110</v>
      </c>
      <c r="O100" s="77"/>
      <c r="P100" s="65">
        <f>FLOOR(PRODUCT(0.85,P101),5)</f>
        <v>125</v>
      </c>
      <c r="Q100" s="66"/>
    </row>
    <row r="101" ht="12.75" customHeight="1">
      <c r="C101" s="94" t="s">
        <v>65</v>
      </c>
      <c r="D101" s="66" t="s">
        <v>51</v>
      </c>
      <c r="E101" s="100"/>
      <c r="F101" s="78">
        <f>F45+$I$25</f>
        <v>75</v>
      </c>
      <c r="G101" s="97"/>
      <c r="H101" s="78">
        <f>H45+$I$25</f>
        <v>90</v>
      </c>
      <c r="I101" s="97"/>
      <c r="J101" s="78">
        <f>J45+$I$25</f>
        <v>105</v>
      </c>
      <c r="K101" s="97"/>
      <c r="L101" s="78">
        <f>L45+$I$25</f>
        <v>120</v>
      </c>
      <c r="M101" s="97"/>
      <c r="N101" s="78">
        <f>N45+$I$25</f>
        <v>135</v>
      </c>
      <c r="O101" s="97"/>
      <c r="P101" s="78">
        <f>P45+$I$25</f>
        <v>150</v>
      </c>
      <c r="Q101" s="70"/>
    </row>
    <row r="102" ht="12.75" customHeight="1">
      <c r="C102" s="15"/>
      <c r="D102" s="77"/>
      <c r="E102" s="74"/>
      <c r="F102" s="74"/>
      <c r="G102" s="74"/>
      <c r="H102" s="74"/>
      <c r="I102" s="74"/>
      <c r="J102" s="74"/>
      <c r="K102" s="74"/>
      <c r="L102" s="74"/>
      <c r="M102" s="74"/>
      <c r="N102" s="74"/>
      <c r="O102" s="74"/>
      <c r="P102" s="74"/>
      <c r="Q102" s="75"/>
    </row>
    <row r="103" ht="12.75" customHeight="1">
      <c r="B103" s="62" t="s">
        <v>94</v>
      </c>
      <c r="C103" s="94" t="s">
        <v>65</v>
      </c>
      <c r="D103" s="68" t="s">
        <v>73</v>
      </c>
      <c r="E103" s="69"/>
      <c r="F103" s="78"/>
      <c r="G103" s="78"/>
      <c r="H103" s="78"/>
      <c r="I103" s="78"/>
      <c r="J103" s="78"/>
      <c r="K103" s="78"/>
      <c r="L103" s="78"/>
      <c r="M103" s="78"/>
      <c r="N103" s="78"/>
      <c r="O103" s="78"/>
      <c r="P103" s="78"/>
      <c r="Q103" s="79"/>
    </row>
    <row r="104" ht="12.75" customHeight="1">
      <c r="C104" s="15"/>
      <c r="D104" s="68" t="s">
        <v>74</v>
      </c>
      <c r="E104" s="69"/>
      <c r="F104" s="78"/>
      <c r="G104" s="78"/>
      <c r="H104" s="78"/>
      <c r="I104" s="78"/>
      <c r="J104" s="78"/>
      <c r="K104" s="78"/>
      <c r="L104" s="78"/>
      <c r="M104" s="78"/>
      <c r="N104" s="78"/>
      <c r="O104" s="78"/>
      <c r="P104" s="78"/>
      <c r="Q104" s="79"/>
    </row>
    <row r="105" ht="12.75" customHeight="1">
      <c r="C105" s="94"/>
      <c r="D105" s="68" t="s">
        <v>75</v>
      </c>
      <c r="E105" s="69"/>
      <c r="F105" s="78"/>
      <c r="G105" s="78"/>
      <c r="H105" s="78"/>
      <c r="I105" s="78"/>
      <c r="J105" s="78"/>
      <c r="K105" s="78"/>
      <c r="L105" s="78"/>
      <c r="M105" s="78"/>
      <c r="N105" s="78"/>
      <c r="O105" s="78"/>
      <c r="P105" s="78"/>
      <c r="Q105" s="19"/>
    </row>
    <row r="106" ht="12.75" customHeight="1">
      <c r="C106" s="15"/>
      <c r="D106" s="68" t="s">
        <v>76</v>
      </c>
      <c r="E106" s="69"/>
      <c r="F106" s="78"/>
      <c r="G106" s="78"/>
      <c r="H106" s="78"/>
      <c r="I106" s="78"/>
      <c r="J106" s="78"/>
      <c r="K106" s="78"/>
      <c r="L106" s="78"/>
      <c r="M106" s="78"/>
      <c r="N106" s="78"/>
      <c r="O106" s="78"/>
      <c r="P106" s="78"/>
      <c r="Q106" s="19"/>
    </row>
    <row r="107" ht="12.75" customHeight="1">
      <c r="E107" s="25"/>
      <c r="F107" s="25"/>
      <c r="G107" s="25"/>
      <c r="H107" s="25"/>
      <c r="I107" s="25"/>
      <c r="J107" s="25"/>
      <c r="K107" s="25"/>
      <c r="L107" s="25"/>
      <c r="M107" s="25"/>
      <c r="N107" s="25"/>
      <c r="O107" s="25"/>
      <c r="P107" s="25"/>
    </row>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1:L1"/>
    <mergeCell ref="A4:L4"/>
    <mergeCell ref="B7:K7"/>
    <mergeCell ref="E15:H15"/>
    <mergeCell ref="E16:H16"/>
    <mergeCell ref="E17:H17"/>
    <mergeCell ref="D19:E19"/>
  </mergeCells>
  <printOptions/>
  <pageMargins bottom="0.75" footer="0.0" header="0.0" left="0.7" right="0.7" top="0.75"/>
  <pageSetup orientation="landscape"/>
  <drawing r:id="rId2"/>
  <legacyDrawing r:id="rId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4.14"/>
    <col customWidth="1" min="2" max="2" width="19.57"/>
    <col customWidth="1" min="3" max="3" width="13.14"/>
    <col customWidth="1" min="4" max="4" width="14.14"/>
    <col customWidth="1" min="5" max="5" width="13.14"/>
    <col customWidth="1" min="6" max="6" width="12.0"/>
    <col customWidth="1" min="7" max="7" width="13.14"/>
    <col customWidth="1" min="8" max="17" width="12.0"/>
  </cols>
  <sheetData>
    <row r="1" ht="33.75" customHeight="1">
      <c r="A1" s="3" t="s">
        <v>1</v>
      </c>
      <c r="B1" s="4"/>
      <c r="C1" s="4"/>
      <c r="D1" s="4"/>
      <c r="E1" s="4"/>
      <c r="F1" s="4"/>
      <c r="G1" s="4"/>
      <c r="H1" s="4"/>
      <c r="I1" s="4"/>
      <c r="J1" s="4"/>
      <c r="K1" s="4"/>
      <c r="L1" s="5"/>
    </row>
    <row r="2" ht="33.75" customHeight="1">
      <c r="A2" s="81"/>
      <c r="B2" s="81"/>
      <c r="C2" s="81"/>
      <c r="D2" s="81"/>
      <c r="E2" s="81"/>
      <c r="F2" s="81"/>
      <c r="G2" s="81"/>
      <c r="H2" s="81"/>
      <c r="I2" s="81"/>
      <c r="J2" s="81"/>
      <c r="K2" s="81"/>
      <c r="L2" s="81"/>
    </row>
    <row r="3" ht="33.75" customHeight="1">
      <c r="A3" s="81"/>
      <c r="B3" s="81"/>
      <c r="C3" s="81"/>
      <c r="D3" s="81"/>
      <c r="E3" s="81"/>
      <c r="F3" s="81"/>
      <c r="G3" s="81"/>
      <c r="H3" s="81"/>
      <c r="I3" s="81"/>
      <c r="J3" s="81"/>
      <c r="K3" s="81"/>
      <c r="L3" s="81"/>
    </row>
    <row r="4" ht="15.0" customHeight="1">
      <c r="A4" s="82" t="s">
        <v>96</v>
      </c>
      <c r="B4" s="4"/>
      <c r="C4" s="4"/>
      <c r="D4" s="4"/>
      <c r="E4" s="4"/>
      <c r="F4" s="4"/>
      <c r="G4" s="4"/>
      <c r="H4" s="4"/>
      <c r="I4" s="4"/>
      <c r="J4" s="4"/>
      <c r="K4" s="4"/>
      <c r="L4" s="5"/>
    </row>
    <row r="5" ht="15.0" customHeight="1">
      <c r="A5" s="13"/>
      <c r="B5" s="13"/>
      <c r="C5" s="13"/>
      <c r="D5" s="13"/>
      <c r="E5" s="13"/>
      <c r="F5" s="13"/>
      <c r="G5" s="13"/>
      <c r="H5" s="13"/>
      <c r="I5" s="13"/>
      <c r="J5" s="13"/>
      <c r="K5" s="13"/>
      <c r="L5" s="13"/>
    </row>
    <row r="6" ht="12.75" customHeight="1">
      <c r="B6" s="14"/>
      <c r="C6" s="14"/>
      <c r="D6" s="14"/>
      <c r="E6" s="14"/>
      <c r="F6" s="14"/>
      <c r="G6" s="14"/>
      <c r="H6" s="14"/>
      <c r="I6" s="14"/>
      <c r="J6" s="14"/>
      <c r="K6" s="14"/>
    </row>
    <row r="7" ht="12.75" customHeight="1">
      <c r="A7" s="15"/>
      <c r="B7" s="83" t="s">
        <v>78</v>
      </c>
      <c r="C7" s="84"/>
      <c r="D7" s="84"/>
      <c r="E7" s="84"/>
      <c r="F7" s="84"/>
      <c r="G7" s="84"/>
      <c r="H7" s="84"/>
      <c r="I7" s="84"/>
      <c r="J7" s="84"/>
      <c r="K7" s="85"/>
      <c r="L7" s="19"/>
    </row>
    <row r="8" ht="12.75" customHeight="1">
      <c r="A8" s="15"/>
      <c r="B8" s="86"/>
      <c r="C8" s="87"/>
      <c r="D8" s="87"/>
      <c r="E8" s="87"/>
      <c r="F8" s="87"/>
      <c r="G8" s="87"/>
      <c r="H8" s="87"/>
      <c r="I8" s="87"/>
      <c r="J8" s="87"/>
      <c r="K8" s="88"/>
      <c r="L8" s="19"/>
    </row>
    <row r="9" ht="12.75" customHeight="1">
      <c r="A9" s="15"/>
      <c r="B9" s="86"/>
      <c r="C9" s="87"/>
      <c r="D9" s="87"/>
      <c r="E9" s="87"/>
      <c r="F9" s="87"/>
      <c r="G9" s="87"/>
      <c r="H9" s="87"/>
      <c r="I9" s="87"/>
      <c r="J9" s="87"/>
      <c r="K9" s="88"/>
      <c r="L9" s="19"/>
    </row>
    <row r="10" ht="12.75" customHeight="1">
      <c r="A10" s="15"/>
      <c r="B10" s="86"/>
      <c r="C10" s="87"/>
      <c r="D10" s="87"/>
      <c r="E10" s="87"/>
      <c r="F10" s="87"/>
      <c r="G10" s="87"/>
      <c r="H10" s="87"/>
      <c r="I10" s="87"/>
      <c r="J10" s="87"/>
      <c r="K10" s="88"/>
      <c r="L10" s="19"/>
    </row>
    <row r="11" ht="12.75" customHeight="1">
      <c r="A11" s="15"/>
      <c r="B11" s="86"/>
      <c r="C11" s="87"/>
      <c r="D11" s="87"/>
      <c r="E11" s="87"/>
      <c r="F11" s="87"/>
      <c r="G11" s="87"/>
      <c r="H11" s="87"/>
      <c r="I11" s="87"/>
      <c r="J11" s="87"/>
      <c r="K11" s="88"/>
      <c r="L11" s="19"/>
    </row>
    <row r="12" ht="12.75" customHeight="1">
      <c r="A12" s="15"/>
      <c r="B12" s="86"/>
      <c r="C12" s="87"/>
      <c r="D12" s="87"/>
      <c r="E12" s="87"/>
      <c r="F12" s="87"/>
      <c r="G12" s="87"/>
      <c r="H12" s="87"/>
      <c r="I12" s="87"/>
      <c r="J12" s="87"/>
      <c r="K12" s="88"/>
      <c r="L12" s="19"/>
    </row>
    <row r="13" ht="12.75" customHeight="1">
      <c r="A13" s="15"/>
      <c r="B13" s="89"/>
      <c r="C13" s="90"/>
      <c r="D13" s="90"/>
      <c r="E13" s="90"/>
      <c r="F13" s="90"/>
      <c r="G13" s="90"/>
      <c r="H13" s="90"/>
      <c r="I13" s="90"/>
      <c r="J13" s="90"/>
      <c r="K13" s="91"/>
      <c r="L13" s="19"/>
    </row>
    <row r="14" ht="12.75" customHeight="1">
      <c r="B14" s="25"/>
      <c r="C14" s="25"/>
      <c r="D14" s="25"/>
      <c r="E14" s="25"/>
      <c r="F14" s="26"/>
      <c r="G14" s="26"/>
      <c r="H14" s="26"/>
      <c r="I14" s="25"/>
      <c r="J14" s="25"/>
      <c r="K14" s="25"/>
    </row>
    <row r="15" ht="12.75" customHeight="1">
      <c r="E15" s="27" t="str">
        <f>HYPERLINK("http://www.startingstrength.com/","Starting Strength Official Website")</f>
        <v>Starting Strength Official Website</v>
      </c>
    </row>
    <row r="16" ht="12.75" customHeight="1">
      <c r="E16" s="27" t="str">
        <f>HYPERLINK("http://www.startingstrength.wikia.com/","Starting Strength Wiki")</f>
        <v>Starting Strength Wiki</v>
      </c>
    </row>
    <row r="17" ht="12.75" customHeight="1">
      <c r="E17" s="27" t="str">
        <f>HYPERLINK("http://forum.bodybuilding.com/showthread.php?t=108535881","Rippetoe/Starting Strength Question Forum")</f>
        <v>Rippetoe/Starting Strength Question Forum</v>
      </c>
    </row>
    <row r="18" ht="12.75" customHeight="1">
      <c r="B18" s="29"/>
      <c r="C18" s="30"/>
      <c r="D18" s="29"/>
      <c r="E18" s="29"/>
      <c r="F18" s="29"/>
      <c r="G18" s="29"/>
      <c r="H18" s="29"/>
      <c r="I18" s="29"/>
      <c r="J18" s="29"/>
      <c r="K18" s="29"/>
      <c r="L18" s="29"/>
    </row>
    <row r="19" ht="12.75" customHeight="1">
      <c r="A19" s="15"/>
      <c r="B19" s="31"/>
      <c r="C19" s="32"/>
      <c r="D19" s="92" t="s">
        <v>54</v>
      </c>
      <c r="E19" s="34"/>
      <c r="F19" s="35">
        <v>5.0</v>
      </c>
      <c r="G19" s="36"/>
      <c r="H19" s="37"/>
      <c r="I19" s="37"/>
      <c r="J19" s="38"/>
      <c r="K19" s="39"/>
      <c r="L19" s="40"/>
      <c r="M19" s="19"/>
    </row>
    <row r="20" ht="12.75" customHeight="1">
      <c r="A20" s="15"/>
      <c r="B20" s="41"/>
      <c r="C20" s="42"/>
      <c r="D20" s="43"/>
      <c r="E20" s="45" t="s">
        <v>97</v>
      </c>
      <c r="F20" s="45" t="s">
        <v>7</v>
      </c>
      <c r="G20" s="45" t="s">
        <v>8</v>
      </c>
      <c r="H20" s="45" t="s">
        <v>9</v>
      </c>
      <c r="I20" s="45" t="s">
        <v>56</v>
      </c>
      <c r="J20" s="45" t="s">
        <v>57</v>
      </c>
      <c r="K20" s="47"/>
      <c r="L20" s="48"/>
      <c r="M20" s="19"/>
    </row>
    <row r="21" ht="12.75" customHeight="1">
      <c r="A21" s="15"/>
      <c r="B21" s="41"/>
      <c r="C21" s="42"/>
      <c r="D21" s="93" t="s">
        <v>58</v>
      </c>
      <c r="E21" s="35">
        <v>100.0</v>
      </c>
      <c r="F21" s="35">
        <v>5.0</v>
      </c>
      <c r="G21" s="50">
        <f t="shared" ref="G21:G26" si="1">(E21)/(1.0278-(0.0278*F21))</f>
        <v>112.5112511</v>
      </c>
      <c r="H21" s="50">
        <f t="shared" ref="H21:H26" si="2">ROUND(((G21*(1.0278-(0.0278*5)))/$F$19),(0/5))*$F$19</f>
        <v>100</v>
      </c>
      <c r="I21" s="35">
        <v>5.0</v>
      </c>
      <c r="J21" s="51">
        <v>0.0</v>
      </c>
      <c r="K21" s="47"/>
      <c r="L21" s="48"/>
      <c r="M21" s="19"/>
    </row>
    <row r="22" ht="12.75" customHeight="1">
      <c r="A22" s="15"/>
      <c r="B22" s="41"/>
      <c r="C22" s="42"/>
      <c r="D22" s="93" t="s">
        <v>98</v>
      </c>
      <c r="E22" s="35">
        <v>100.0</v>
      </c>
      <c r="F22" s="35">
        <v>5.0</v>
      </c>
      <c r="G22" s="50">
        <f t="shared" si="1"/>
        <v>112.5112511</v>
      </c>
      <c r="H22" s="50">
        <f t="shared" si="2"/>
        <v>100</v>
      </c>
      <c r="I22" s="35">
        <v>5.0</v>
      </c>
      <c r="J22" s="51">
        <v>0.0</v>
      </c>
      <c r="K22" s="47"/>
      <c r="L22" s="48"/>
      <c r="M22" s="19"/>
    </row>
    <row r="23" ht="12.75" customHeight="1">
      <c r="A23" s="15"/>
      <c r="B23" s="41"/>
      <c r="C23" s="42"/>
      <c r="D23" s="93" t="s">
        <v>59</v>
      </c>
      <c r="E23" s="35">
        <v>100.0</v>
      </c>
      <c r="F23" s="35">
        <v>5.0</v>
      </c>
      <c r="G23" s="50">
        <f t="shared" si="1"/>
        <v>112.5112511</v>
      </c>
      <c r="H23" s="50">
        <f t="shared" si="2"/>
        <v>100</v>
      </c>
      <c r="I23" s="35">
        <v>5.0</v>
      </c>
      <c r="J23" s="51">
        <v>0.0</v>
      </c>
      <c r="K23" s="47"/>
      <c r="L23" s="48"/>
      <c r="M23" s="19"/>
    </row>
    <row r="24" ht="12.75" customHeight="1">
      <c r="A24" s="15"/>
      <c r="B24" s="41"/>
      <c r="C24" s="42"/>
      <c r="D24" s="93" t="s">
        <v>62</v>
      </c>
      <c r="E24" s="35">
        <v>100.0</v>
      </c>
      <c r="F24" s="35">
        <v>5.0</v>
      </c>
      <c r="G24" s="50">
        <f t="shared" si="1"/>
        <v>112.5112511</v>
      </c>
      <c r="H24" s="50">
        <f t="shared" si="2"/>
        <v>100</v>
      </c>
      <c r="I24" s="35">
        <v>5.0</v>
      </c>
      <c r="J24" s="51">
        <v>0.0</v>
      </c>
      <c r="K24" s="47"/>
      <c r="L24" s="48"/>
      <c r="M24" s="19"/>
    </row>
    <row r="25" ht="12.75" customHeight="1">
      <c r="A25" s="15"/>
      <c r="B25" s="41"/>
      <c r="C25" s="42"/>
      <c r="D25" s="93" t="s">
        <v>61</v>
      </c>
      <c r="E25" s="35">
        <v>100.0</v>
      </c>
      <c r="F25" s="35">
        <v>5.0</v>
      </c>
      <c r="G25" s="50">
        <f t="shared" si="1"/>
        <v>112.5112511</v>
      </c>
      <c r="H25" s="50">
        <f t="shared" si="2"/>
        <v>100</v>
      </c>
      <c r="I25" s="35">
        <v>15.0</v>
      </c>
      <c r="J25" s="51">
        <v>0.0</v>
      </c>
      <c r="K25" s="47"/>
      <c r="L25" s="48"/>
      <c r="M25" s="19"/>
    </row>
    <row r="26" ht="12.75" customHeight="1">
      <c r="A26" s="15"/>
      <c r="B26" s="52"/>
      <c r="C26" s="53"/>
      <c r="D26" s="93" t="s">
        <v>60</v>
      </c>
      <c r="E26" s="35">
        <v>100.0</v>
      </c>
      <c r="F26" s="35">
        <v>5.0</v>
      </c>
      <c r="G26" s="50">
        <f t="shared" si="1"/>
        <v>112.5112511</v>
      </c>
      <c r="H26" s="50">
        <f t="shared" si="2"/>
        <v>100</v>
      </c>
      <c r="I26" s="35">
        <v>5.0</v>
      </c>
      <c r="J26" s="51">
        <v>0.0</v>
      </c>
      <c r="K26" s="54"/>
      <c r="L26" s="55"/>
      <c r="M26" s="19"/>
    </row>
    <row r="27" ht="12.75" customHeight="1">
      <c r="B27" s="25"/>
      <c r="C27" s="26"/>
      <c r="D27" s="25"/>
      <c r="E27" s="25"/>
      <c r="F27" s="25"/>
      <c r="G27" s="25"/>
      <c r="H27" s="25"/>
      <c r="I27" s="25"/>
      <c r="J27" s="25"/>
      <c r="K27" s="25"/>
      <c r="L27" s="25"/>
    </row>
    <row r="28" ht="12.75" customHeight="1"/>
    <row r="29" ht="12.75" customHeight="1">
      <c r="A29" s="57" t="s">
        <v>79</v>
      </c>
      <c r="B29" s="57"/>
      <c r="C29" s="58"/>
      <c r="D29" s="59" t="s">
        <v>18</v>
      </c>
      <c r="E29" s="59" t="s">
        <v>19</v>
      </c>
      <c r="F29" s="59" t="s">
        <v>40</v>
      </c>
      <c r="G29" s="59" t="s">
        <v>22</v>
      </c>
      <c r="H29" s="59" t="s">
        <v>43</v>
      </c>
      <c r="I29" s="59" t="s">
        <v>25</v>
      </c>
      <c r="J29" s="59" t="s">
        <v>46</v>
      </c>
      <c r="K29" s="59" t="s">
        <v>28</v>
      </c>
      <c r="L29" s="60" t="s">
        <v>49</v>
      </c>
      <c r="M29" s="61" t="s">
        <v>80</v>
      </c>
      <c r="N29" s="61" t="s">
        <v>81</v>
      </c>
      <c r="O29" s="61" t="s">
        <v>82</v>
      </c>
      <c r="P29" s="61" t="s">
        <v>83</v>
      </c>
    </row>
    <row r="30" ht="12.75" customHeight="1">
      <c r="B30" s="62" t="str">
        <f>D21</f>
        <v>Squat</v>
      </c>
      <c r="C30" s="94" t="s">
        <v>64</v>
      </c>
      <c r="D30" s="64" t="s">
        <v>32</v>
      </c>
      <c r="E30" s="65">
        <v>45.0</v>
      </c>
      <c r="F30" s="65">
        <v>45.0</v>
      </c>
      <c r="G30" s="65">
        <v>45.0</v>
      </c>
      <c r="H30" s="65">
        <v>45.0</v>
      </c>
      <c r="I30" s="65">
        <v>45.0</v>
      </c>
      <c r="J30" s="65">
        <v>45.0</v>
      </c>
      <c r="K30" s="65">
        <v>45.0</v>
      </c>
      <c r="L30" s="65">
        <v>45.0</v>
      </c>
      <c r="M30" s="65">
        <v>45.0</v>
      </c>
      <c r="N30" s="65">
        <v>45.0</v>
      </c>
      <c r="O30" s="65">
        <v>45.0</v>
      </c>
      <c r="P30" s="65">
        <v>45.0</v>
      </c>
      <c r="Q30" s="66"/>
    </row>
    <row r="31" ht="12.75" customHeight="1">
      <c r="C31" s="94" t="s">
        <v>64</v>
      </c>
      <c r="D31" s="68" t="s">
        <v>33</v>
      </c>
      <c r="E31" s="65">
        <f t="shared" ref="E31:P31" si="3">FLOOR(PRODUCT(0.4,E34),5)</f>
        <v>40</v>
      </c>
      <c r="F31" s="65">
        <f t="shared" si="3"/>
        <v>40</v>
      </c>
      <c r="G31" s="65">
        <f t="shared" si="3"/>
        <v>45</v>
      </c>
      <c r="H31" s="65">
        <f t="shared" si="3"/>
        <v>50</v>
      </c>
      <c r="I31" s="65">
        <f t="shared" si="3"/>
        <v>55</v>
      </c>
      <c r="J31" s="65">
        <f t="shared" si="3"/>
        <v>60</v>
      </c>
      <c r="K31" s="65">
        <f t="shared" si="3"/>
        <v>60</v>
      </c>
      <c r="L31" s="65">
        <f t="shared" si="3"/>
        <v>65</v>
      </c>
      <c r="M31" s="65">
        <f t="shared" si="3"/>
        <v>70</v>
      </c>
      <c r="N31" s="65">
        <f t="shared" si="3"/>
        <v>75</v>
      </c>
      <c r="O31" s="65">
        <f t="shared" si="3"/>
        <v>80</v>
      </c>
      <c r="P31" s="65">
        <f t="shared" si="3"/>
        <v>80</v>
      </c>
      <c r="Q31" s="66"/>
    </row>
    <row r="32" ht="12.75" customHeight="1">
      <c r="C32" s="94" t="s">
        <v>64</v>
      </c>
      <c r="D32" s="68" t="s">
        <v>34</v>
      </c>
      <c r="E32" s="65">
        <f t="shared" ref="E32:P32" si="4">FLOOR(PRODUCT(0.6,E34),5)</f>
        <v>60</v>
      </c>
      <c r="F32" s="65">
        <f t="shared" si="4"/>
        <v>65</v>
      </c>
      <c r="G32" s="65">
        <f t="shared" si="4"/>
        <v>70</v>
      </c>
      <c r="H32" s="65">
        <f t="shared" si="4"/>
        <v>75</v>
      </c>
      <c r="I32" s="65">
        <f t="shared" si="4"/>
        <v>80</v>
      </c>
      <c r="J32" s="65">
        <f t="shared" si="4"/>
        <v>90</v>
      </c>
      <c r="K32" s="65">
        <f t="shared" si="4"/>
        <v>95</v>
      </c>
      <c r="L32" s="65">
        <f t="shared" si="4"/>
        <v>100</v>
      </c>
      <c r="M32" s="65">
        <f t="shared" si="4"/>
        <v>105</v>
      </c>
      <c r="N32" s="65">
        <f t="shared" si="4"/>
        <v>110</v>
      </c>
      <c r="O32" s="65">
        <f t="shared" si="4"/>
        <v>120</v>
      </c>
      <c r="P32" s="65">
        <f t="shared" si="4"/>
        <v>125</v>
      </c>
      <c r="Q32" s="66"/>
    </row>
    <row r="33" ht="12.75" customHeight="1">
      <c r="C33" s="94" t="s">
        <v>64</v>
      </c>
      <c r="D33" s="68" t="s">
        <v>35</v>
      </c>
      <c r="E33" s="65">
        <f t="shared" ref="E33:P33" si="5">FLOOR(PRODUCT(0.8,E34),5)</f>
        <v>80</v>
      </c>
      <c r="F33" s="65">
        <f t="shared" si="5"/>
        <v>85</v>
      </c>
      <c r="G33" s="65">
        <f t="shared" si="5"/>
        <v>95</v>
      </c>
      <c r="H33" s="65">
        <f t="shared" si="5"/>
        <v>100</v>
      </c>
      <c r="I33" s="65">
        <f t="shared" si="5"/>
        <v>110</v>
      </c>
      <c r="J33" s="65">
        <f t="shared" si="5"/>
        <v>120</v>
      </c>
      <c r="K33" s="65">
        <f t="shared" si="5"/>
        <v>125</v>
      </c>
      <c r="L33" s="65">
        <f t="shared" si="5"/>
        <v>135</v>
      </c>
      <c r="M33" s="65">
        <f t="shared" si="5"/>
        <v>140</v>
      </c>
      <c r="N33" s="65">
        <f t="shared" si="5"/>
        <v>150</v>
      </c>
      <c r="O33" s="65">
        <f t="shared" si="5"/>
        <v>160</v>
      </c>
      <c r="P33" s="65">
        <f t="shared" si="5"/>
        <v>165</v>
      </c>
      <c r="Q33" s="66"/>
    </row>
    <row r="34" ht="12.75" customHeight="1">
      <c r="C34" s="94" t="s">
        <v>65</v>
      </c>
      <c r="D34" s="68" t="s">
        <v>37</v>
      </c>
      <c r="E34" s="69">
        <f>ROUND(((H22-(H22*$J$21))/$F$19),(0/5))*$F$19</f>
        <v>100</v>
      </c>
      <c r="F34" s="69">
        <f t="shared" ref="F34:P34" si="6">E90+$I$21</f>
        <v>110</v>
      </c>
      <c r="G34" s="69">
        <f t="shared" si="6"/>
        <v>120</v>
      </c>
      <c r="H34" s="69">
        <f t="shared" si="6"/>
        <v>130</v>
      </c>
      <c r="I34" s="69">
        <f t="shared" si="6"/>
        <v>140</v>
      </c>
      <c r="J34" s="69">
        <f t="shared" si="6"/>
        <v>150</v>
      </c>
      <c r="K34" s="69">
        <f t="shared" si="6"/>
        <v>160</v>
      </c>
      <c r="L34" s="69">
        <f t="shared" si="6"/>
        <v>170</v>
      </c>
      <c r="M34" s="69">
        <f t="shared" si="6"/>
        <v>180</v>
      </c>
      <c r="N34" s="69">
        <f t="shared" si="6"/>
        <v>190</v>
      </c>
      <c r="O34" s="69">
        <f t="shared" si="6"/>
        <v>200</v>
      </c>
      <c r="P34" s="69">
        <f t="shared" si="6"/>
        <v>210</v>
      </c>
      <c r="Q34" s="70"/>
    </row>
    <row r="35" ht="12.75" customHeight="1">
      <c r="C35" s="72"/>
      <c r="D35" s="73"/>
      <c r="E35" s="74"/>
      <c r="F35" s="74"/>
      <c r="G35" s="74"/>
      <c r="H35" s="74"/>
      <c r="I35" s="74"/>
      <c r="J35" s="74"/>
      <c r="K35" s="74"/>
      <c r="L35" s="74"/>
      <c r="M35" s="74"/>
      <c r="N35" s="74"/>
      <c r="O35" s="74"/>
      <c r="P35" s="74"/>
      <c r="Q35" s="75"/>
    </row>
    <row r="36" ht="12.75" customHeight="1">
      <c r="B36" s="62" t="str">
        <f>D23</f>
        <v>Bench Press</v>
      </c>
      <c r="C36" s="94" t="s">
        <v>64</v>
      </c>
      <c r="D36" s="68" t="s">
        <v>32</v>
      </c>
      <c r="E36" s="65">
        <v>45.0</v>
      </c>
      <c r="F36" s="95"/>
      <c r="G36" s="65">
        <v>45.0</v>
      </c>
      <c r="H36" s="95"/>
      <c r="I36" s="65">
        <v>45.0</v>
      </c>
      <c r="J36" s="95"/>
      <c r="K36" s="65">
        <v>45.0</v>
      </c>
      <c r="L36" s="95"/>
      <c r="M36" s="65">
        <v>45.0</v>
      </c>
      <c r="N36" s="95"/>
      <c r="O36" s="65">
        <v>45.0</v>
      </c>
      <c r="P36" s="96"/>
    </row>
    <row r="37" ht="12.75" customHeight="1">
      <c r="C37" s="94" t="s">
        <v>64</v>
      </c>
      <c r="D37" s="68" t="s">
        <v>33</v>
      </c>
      <c r="E37" s="65">
        <f>FLOOR(PRODUCT(0.5,E40),5)</f>
        <v>50</v>
      </c>
      <c r="F37" s="77"/>
      <c r="G37" s="65">
        <f>FLOOR(PRODUCT(0.5,G40),5)</f>
        <v>55</v>
      </c>
      <c r="H37" s="77"/>
      <c r="I37" s="65">
        <f>FLOOR(PRODUCT(0.5,I40),5)</f>
        <v>65</v>
      </c>
      <c r="J37" s="77"/>
      <c r="K37" s="65">
        <f>FLOOR(PRODUCT(0.5,K40),5)</f>
        <v>70</v>
      </c>
      <c r="L37" s="77"/>
      <c r="M37" s="65">
        <f>FLOOR(PRODUCT(0.5,M40),5)</f>
        <v>80</v>
      </c>
      <c r="N37" s="77"/>
      <c r="O37" s="65">
        <f>FLOOR(PRODUCT(0.5,O40),5)</f>
        <v>85</v>
      </c>
      <c r="P37" s="19"/>
    </row>
    <row r="38" ht="12.75" customHeight="1">
      <c r="C38" s="94" t="s">
        <v>64</v>
      </c>
      <c r="D38" s="68" t="s">
        <v>34</v>
      </c>
      <c r="E38" s="65">
        <f>FLOOR(PRODUCT(0.7,E40),5)</f>
        <v>70</v>
      </c>
      <c r="F38" s="77"/>
      <c r="G38" s="65">
        <f>FLOOR(PRODUCT(0.7,G40),5)</f>
        <v>80</v>
      </c>
      <c r="H38" s="77"/>
      <c r="I38" s="65">
        <f>FLOOR(PRODUCT(0.7,I40),5)</f>
        <v>90</v>
      </c>
      <c r="J38" s="77"/>
      <c r="K38" s="65">
        <f>FLOOR(PRODUCT(0.7,K40),5)</f>
        <v>100</v>
      </c>
      <c r="L38" s="77"/>
      <c r="M38" s="65">
        <f>FLOOR(PRODUCT(0.7,M40),5)</f>
        <v>110</v>
      </c>
      <c r="N38" s="77"/>
      <c r="O38" s="65">
        <f>FLOOR(PRODUCT(0.7,O40),5)</f>
        <v>120</v>
      </c>
      <c r="P38" s="19"/>
    </row>
    <row r="39" ht="12.75" customHeight="1">
      <c r="C39" s="94" t="s">
        <v>64</v>
      </c>
      <c r="D39" s="68" t="s">
        <v>35</v>
      </c>
      <c r="E39" s="65">
        <f>FLOOR(PRODUCT(0.9,E40),5)</f>
        <v>90</v>
      </c>
      <c r="F39" s="77"/>
      <c r="G39" s="65">
        <f>FLOOR(PRODUCT(0.9,G40),5)</f>
        <v>100</v>
      </c>
      <c r="H39" s="77"/>
      <c r="I39" s="65">
        <f>FLOOR(PRODUCT(0.9,I40),5)</f>
        <v>115</v>
      </c>
      <c r="J39" s="77"/>
      <c r="K39" s="65">
        <f>FLOOR(PRODUCT(0.9,K40),5)</f>
        <v>130</v>
      </c>
      <c r="L39" s="77"/>
      <c r="M39" s="65">
        <f>FLOOR(PRODUCT(0.9,M40),5)</f>
        <v>140</v>
      </c>
      <c r="N39" s="77"/>
      <c r="O39" s="65">
        <f>FLOOR(PRODUCT(0.9,O40),5)</f>
        <v>155</v>
      </c>
      <c r="P39" s="19"/>
    </row>
    <row r="40" ht="12.75" customHeight="1">
      <c r="C40" s="94" t="s">
        <v>65</v>
      </c>
      <c r="D40" s="68" t="s">
        <v>37</v>
      </c>
      <c r="E40" s="69">
        <f>ROUND(((H23-(H23*$J$23))/$F$19),(0/5))*$F$19</f>
        <v>100</v>
      </c>
      <c r="F40" s="97"/>
      <c r="G40" s="69">
        <f>F65+$I$23</f>
        <v>115</v>
      </c>
      <c r="H40" s="97"/>
      <c r="I40" s="69">
        <f>H65+$I$23</f>
        <v>130</v>
      </c>
      <c r="J40" s="97"/>
      <c r="K40" s="69">
        <f>J65+$I$23</f>
        <v>145</v>
      </c>
      <c r="L40" s="97"/>
      <c r="M40" s="69">
        <f>L65+$I$23</f>
        <v>160</v>
      </c>
      <c r="N40" s="97"/>
      <c r="O40" s="69">
        <f>N65+$I$23</f>
        <v>175</v>
      </c>
      <c r="P40" s="98"/>
    </row>
    <row r="41" ht="12.75" customHeight="1">
      <c r="C41" s="15"/>
      <c r="D41" s="77"/>
      <c r="E41" s="74"/>
      <c r="F41" s="74"/>
      <c r="G41" s="74"/>
      <c r="H41" s="74"/>
      <c r="I41" s="74"/>
      <c r="J41" s="74"/>
      <c r="K41" s="74"/>
      <c r="L41" s="74"/>
      <c r="M41" s="74"/>
      <c r="N41" s="74"/>
      <c r="O41" s="74"/>
      <c r="P41" s="74"/>
      <c r="Q41" s="75"/>
    </row>
    <row r="42" ht="12.75" customHeight="1">
      <c r="B42" s="62" t="str">
        <f>D26</f>
        <v>Press</v>
      </c>
      <c r="C42" s="94" t="s">
        <v>64</v>
      </c>
      <c r="D42" s="66" t="s">
        <v>32</v>
      </c>
      <c r="E42" s="99"/>
      <c r="F42" s="65">
        <v>45.0</v>
      </c>
      <c r="G42" s="95"/>
      <c r="H42" s="65">
        <v>45.0</v>
      </c>
      <c r="I42" s="95"/>
      <c r="J42" s="65">
        <v>45.0</v>
      </c>
      <c r="K42" s="95"/>
      <c r="L42" s="65">
        <v>45.0</v>
      </c>
      <c r="M42" s="95"/>
      <c r="N42" s="65">
        <v>45.0</v>
      </c>
      <c r="O42" s="95"/>
      <c r="P42" s="65">
        <v>45.0</v>
      </c>
      <c r="Q42" s="66"/>
    </row>
    <row r="43" ht="12.75" customHeight="1">
      <c r="C43" s="94" t="s">
        <v>64</v>
      </c>
      <c r="D43" s="66" t="s">
        <v>33</v>
      </c>
      <c r="E43" s="15"/>
      <c r="F43" s="65">
        <f>FLOOR(PRODUCT(0.55,F46),5)</f>
        <v>55</v>
      </c>
      <c r="G43" s="77"/>
      <c r="H43" s="65">
        <f>FLOOR(PRODUCT(0.55,H46),5)</f>
        <v>65</v>
      </c>
      <c r="I43" s="77"/>
      <c r="J43" s="65">
        <f>FLOOR(PRODUCT(0.55,J46),5)</f>
        <v>70</v>
      </c>
      <c r="K43" s="77"/>
      <c r="L43" s="65">
        <f>FLOOR(PRODUCT(0.55,L46),5)</f>
        <v>80</v>
      </c>
      <c r="M43" s="77"/>
      <c r="N43" s="65">
        <f>FLOOR(PRODUCT(0.55,N46),5)</f>
        <v>90</v>
      </c>
      <c r="O43" s="77"/>
      <c r="P43" s="65">
        <f>FLOOR(PRODUCT(0.55,P46),5)</f>
        <v>95</v>
      </c>
      <c r="Q43" s="66"/>
    </row>
    <row r="44" ht="12.75" customHeight="1">
      <c r="C44" s="94" t="s">
        <v>64</v>
      </c>
      <c r="D44" s="66" t="s">
        <v>34</v>
      </c>
      <c r="E44" s="15"/>
      <c r="F44" s="65">
        <f>FLOOR(PRODUCT(0.7,F46),5)</f>
        <v>70</v>
      </c>
      <c r="G44" s="77"/>
      <c r="H44" s="65">
        <f>FLOOR(PRODUCT(0.7,H46),5)</f>
        <v>80</v>
      </c>
      <c r="I44" s="77"/>
      <c r="J44" s="65">
        <f>FLOOR(PRODUCT(0.7,J46),5)</f>
        <v>90</v>
      </c>
      <c r="K44" s="77"/>
      <c r="L44" s="65">
        <f>FLOOR(PRODUCT(0.7,L46),5)</f>
        <v>105</v>
      </c>
      <c r="M44" s="77"/>
      <c r="N44" s="65">
        <f>FLOOR(PRODUCT(0.7,N46),5)</f>
        <v>115</v>
      </c>
      <c r="O44" s="77"/>
      <c r="P44" s="65">
        <f>FLOOR(PRODUCT(0.7,P46),5)</f>
        <v>125</v>
      </c>
      <c r="Q44" s="66"/>
    </row>
    <row r="45" ht="12.75" customHeight="1">
      <c r="C45" s="94" t="s">
        <v>64</v>
      </c>
      <c r="D45" s="66" t="s">
        <v>35</v>
      </c>
      <c r="E45" s="15"/>
      <c r="F45" s="65">
        <f>FLOOR(PRODUCT(0.85,F46),5)</f>
        <v>85</v>
      </c>
      <c r="G45" s="77"/>
      <c r="H45" s="65">
        <f>FLOOR(PRODUCT(0.85,H46),5)</f>
        <v>100</v>
      </c>
      <c r="I45" s="77"/>
      <c r="J45" s="65">
        <f>FLOOR(PRODUCT(0.85,J46),5)</f>
        <v>110</v>
      </c>
      <c r="K45" s="77"/>
      <c r="L45" s="65">
        <f>FLOOR(PRODUCT(0.85,L46),5)</f>
        <v>125</v>
      </c>
      <c r="M45" s="77"/>
      <c r="N45" s="65">
        <f>FLOOR(PRODUCT(0.85,N46),5)</f>
        <v>140</v>
      </c>
      <c r="O45" s="77"/>
      <c r="P45" s="65">
        <f>FLOOR(PRODUCT(0.85,P46),5)</f>
        <v>150</v>
      </c>
      <c r="Q45" s="66"/>
    </row>
    <row r="46" ht="12.75" customHeight="1">
      <c r="C46" s="94" t="s">
        <v>65</v>
      </c>
      <c r="D46" s="66" t="s">
        <v>51</v>
      </c>
      <c r="E46" s="100"/>
      <c r="F46" s="78">
        <f>E71+$I$26</f>
        <v>105</v>
      </c>
      <c r="G46" s="97"/>
      <c r="H46" s="78">
        <f>G71+$I$26</f>
        <v>120</v>
      </c>
      <c r="I46" s="97"/>
      <c r="J46" s="78">
        <f>I71+$I$26</f>
        <v>135</v>
      </c>
      <c r="K46" s="97"/>
      <c r="L46" s="78">
        <f>K71+$I$26</f>
        <v>150</v>
      </c>
      <c r="M46" s="97"/>
      <c r="N46" s="78">
        <f>M71+$I$26</f>
        <v>165</v>
      </c>
      <c r="O46" s="97"/>
      <c r="P46" s="78">
        <f>O71+$I$26</f>
        <v>180</v>
      </c>
      <c r="Q46" s="70"/>
    </row>
    <row r="47" ht="12.75" customHeight="1">
      <c r="C47" s="15"/>
      <c r="D47" s="77"/>
      <c r="E47" s="74"/>
      <c r="F47" s="74"/>
      <c r="G47" s="74"/>
      <c r="H47" s="74"/>
      <c r="I47" s="74"/>
      <c r="J47" s="74"/>
      <c r="K47" s="74"/>
      <c r="L47" s="74"/>
      <c r="M47" s="74"/>
      <c r="N47" s="74"/>
      <c r="O47" s="74"/>
      <c r="P47" s="74"/>
      <c r="Q47" s="75"/>
    </row>
    <row r="48" ht="12.75" customHeight="1">
      <c r="B48" s="62" t="s">
        <v>72</v>
      </c>
      <c r="C48" s="94" t="s">
        <v>65</v>
      </c>
      <c r="D48" s="68" t="s">
        <v>73</v>
      </c>
      <c r="E48" s="105" t="s">
        <v>99</v>
      </c>
      <c r="F48" s="78" t="s">
        <v>100</v>
      </c>
      <c r="G48" s="105" t="s">
        <v>99</v>
      </c>
      <c r="H48" s="78" t="s">
        <v>100</v>
      </c>
      <c r="I48" s="105" t="s">
        <v>99</v>
      </c>
      <c r="J48" s="78" t="s">
        <v>100</v>
      </c>
      <c r="K48" s="105" t="s">
        <v>99</v>
      </c>
      <c r="L48" s="78" t="s">
        <v>100</v>
      </c>
      <c r="M48" s="105" t="s">
        <v>99</v>
      </c>
      <c r="N48" s="78" t="s">
        <v>100</v>
      </c>
      <c r="O48" s="105" t="s">
        <v>99</v>
      </c>
      <c r="P48" s="78" t="s">
        <v>100</v>
      </c>
      <c r="Q48" s="79"/>
    </row>
    <row r="49" ht="12.75" customHeight="1">
      <c r="C49" s="15"/>
      <c r="D49" s="68" t="s">
        <v>74</v>
      </c>
      <c r="E49" s="69"/>
      <c r="F49" s="78"/>
      <c r="G49" s="78"/>
      <c r="H49" s="78"/>
      <c r="I49" s="78"/>
      <c r="J49" s="78"/>
      <c r="K49" s="78"/>
      <c r="L49" s="78"/>
      <c r="M49" s="78"/>
      <c r="N49" s="78"/>
      <c r="O49" s="78"/>
      <c r="P49" s="78"/>
      <c r="Q49" s="79"/>
    </row>
    <row r="50" ht="12.75" customHeight="1">
      <c r="C50" s="94"/>
      <c r="D50" s="68" t="s">
        <v>75</v>
      </c>
      <c r="E50" s="69"/>
      <c r="F50" s="78"/>
      <c r="G50" s="78"/>
      <c r="H50" s="78"/>
      <c r="I50" s="78"/>
      <c r="J50" s="78"/>
      <c r="K50" s="78"/>
      <c r="L50" s="78"/>
      <c r="M50" s="78"/>
      <c r="N50" s="78"/>
      <c r="O50" s="78"/>
      <c r="P50" s="78"/>
      <c r="Q50" s="19"/>
    </row>
    <row r="51" ht="12.75" customHeight="1">
      <c r="C51" s="15"/>
      <c r="D51" s="68" t="s">
        <v>76</v>
      </c>
      <c r="E51" s="69"/>
      <c r="F51" s="78"/>
      <c r="G51" s="78"/>
      <c r="H51" s="78"/>
      <c r="I51" s="78"/>
      <c r="J51" s="78"/>
      <c r="K51" s="78"/>
      <c r="L51" s="78"/>
      <c r="M51" s="78"/>
      <c r="N51" s="78"/>
      <c r="O51" s="78"/>
      <c r="P51" s="78"/>
      <c r="Q51" s="19"/>
    </row>
    <row r="52" ht="12.75" customHeight="1">
      <c r="E52" s="26"/>
      <c r="F52" s="26"/>
      <c r="G52" s="26"/>
      <c r="H52" s="26"/>
      <c r="I52" s="26"/>
      <c r="J52" s="26"/>
      <c r="K52" s="26"/>
      <c r="L52" s="26"/>
      <c r="M52" s="26"/>
      <c r="N52" s="26"/>
      <c r="O52" s="26"/>
      <c r="P52" s="26"/>
    </row>
    <row r="53" ht="12.75" customHeight="1"/>
    <row r="54" ht="12.75" customHeight="1">
      <c r="A54" s="57" t="s">
        <v>84</v>
      </c>
      <c r="B54" s="57"/>
      <c r="C54" s="58"/>
      <c r="D54" s="59" t="s">
        <v>18</v>
      </c>
      <c r="E54" s="59" t="s">
        <v>39</v>
      </c>
      <c r="F54" s="59" t="s">
        <v>21</v>
      </c>
      <c r="G54" s="59" t="s">
        <v>42</v>
      </c>
      <c r="H54" s="59" t="s">
        <v>24</v>
      </c>
      <c r="I54" s="59" t="s">
        <v>45</v>
      </c>
      <c r="J54" s="59" t="s">
        <v>27</v>
      </c>
      <c r="K54" s="59" t="s">
        <v>48</v>
      </c>
      <c r="L54" s="60" t="s">
        <v>30</v>
      </c>
      <c r="M54" s="61" t="s">
        <v>85</v>
      </c>
      <c r="N54" s="61" t="s">
        <v>86</v>
      </c>
      <c r="O54" s="61" t="s">
        <v>87</v>
      </c>
      <c r="P54" s="61" t="s">
        <v>88</v>
      </c>
    </row>
    <row r="55" ht="12.75" customHeight="1">
      <c r="B55" s="62" t="str">
        <f>D22</f>
        <v>Front Squat</v>
      </c>
      <c r="C55" s="94" t="s">
        <v>64</v>
      </c>
      <c r="D55" s="64" t="s">
        <v>32</v>
      </c>
      <c r="E55" s="65">
        <v>45.0</v>
      </c>
      <c r="F55" s="65">
        <v>45.0</v>
      </c>
      <c r="G55" s="65">
        <v>45.0</v>
      </c>
      <c r="H55" s="65">
        <v>45.0</v>
      </c>
      <c r="I55" s="65">
        <v>45.0</v>
      </c>
      <c r="J55" s="65">
        <v>45.0</v>
      </c>
      <c r="K55" s="65">
        <v>45.0</v>
      </c>
      <c r="L55" s="65">
        <v>45.0</v>
      </c>
      <c r="M55" s="65">
        <v>45.0</v>
      </c>
      <c r="N55" s="65">
        <v>45.0</v>
      </c>
      <c r="O55" s="65">
        <v>45.0</v>
      </c>
      <c r="P55" s="65">
        <v>45.0</v>
      </c>
      <c r="Q55" s="66"/>
    </row>
    <row r="56" ht="12.75" customHeight="1">
      <c r="C56" s="94" t="s">
        <v>64</v>
      </c>
      <c r="D56" s="68" t="s">
        <v>33</v>
      </c>
      <c r="E56" s="65">
        <f t="shared" ref="E56:P56" si="7">FLOOR(PRODUCT(0.4,E59),5)</f>
        <v>40</v>
      </c>
      <c r="F56" s="65">
        <f t="shared" si="7"/>
        <v>40</v>
      </c>
      <c r="G56" s="65">
        <f t="shared" si="7"/>
        <v>40</v>
      </c>
      <c r="H56" s="65">
        <f t="shared" si="7"/>
        <v>45</v>
      </c>
      <c r="I56" s="65">
        <f t="shared" si="7"/>
        <v>45</v>
      </c>
      <c r="J56" s="65">
        <f t="shared" si="7"/>
        <v>50</v>
      </c>
      <c r="K56" s="65">
        <f t="shared" si="7"/>
        <v>50</v>
      </c>
      <c r="L56" s="65">
        <f t="shared" si="7"/>
        <v>50</v>
      </c>
      <c r="M56" s="65">
        <f t="shared" si="7"/>
        <v>55</v>
      </c>
      <c r="N56" s="65">
        <f t="shared" si="7"/>
        <v>55</v>
      </c>
      <c r="O56" s="65">
        <f t="shared" si="7"/>
        <v>60</v>
      </c>
      <c r="P56" s="65">
        <f t="shared" si="7"/>
        <v>60</v>
      </c>
      <c r="Q56" s="66"/>
    </row>
    <row r="57" ht="12.75" customHeight="1">
      <c r="C57" s="94" t="s">
        <v>64</v>
      </c>
      <c r="D57" s="68" t="s">
        <v>34</v>
      </c>
      <c r="E57" s="65">
        <f t="shared" ref="E57:P57" si="8">FLOOR(PRODUCT(0.6,E59),5)</f>
        <v>60</v>
      </c>
      <c r="F57" s="65">
        <f t="shared" si="8"/>
        <v>60</v>
      </c>
      <c r="G57" s="65">
        <f t="shared" si="8"/>
        <v>65</v>
      </c>
      <c r="H57" s="65">
        <f t="shared" si="8"/>
        <v>65</v>
      </c>
      <c r="I57" s="65">
        <f t="shared" si="8"/>
        <v>70</v>
      </c>
      <c r="J57" s="65">
        <f t="shared" si="8"/>
        <v>75</v>
      </c>
      <c r="K57" s="65">
        <f t="shared" si="8"/>
        <v>75</v>
      </c>
      <c r="L57" s="65">
        <f t="shared" si="8"/>
        <v>80</v>
      </c>
      <c r="M57" s="65">
        <f t="shared" si="8"/>
        <v>80</v>
      </c>
      <c r="N57" s="65">
        <f t="shared" si="8"/>
        <v>85</v>
      </c>
      <c r="O57" s="65">
        <f t="shared" si="8"/>
        <v>90</v>
      </c>
      <c r="P57" s="65">
        <f t="shared" si="8"/>
        <v>90</v>
      </c>
      <c r="Q57" s="66"/>
    </row>
    <row r="58" ht="12.75" customHeight="1">
      <c r="C58" s="94" t="s">
        <v>64</v>
      </c>
      <c r="D58" s="68" t="s">
        <v>35</v>
      </c>
      <c r="E58" s="65">
        <f t="shared" ref="E58:P58" si="9">FLOOR(PRODUCT(0.8,E59),5)</f>
        <v>80</v>
      </c>
      <c r="F58" s="65">
        <f t="shared" si="9"/>
        <v>80</v>
      </c>
      <c r="G58" s="65">
        <f t="shared" si="9"/>
        <v>85</v>
      </c>
      <c r="H58" s="65">
        <f t="shared" si="9"/>
        <v>90</v>
      </c>
      <c r="I58" s="65">
        <f t="shared" si="9"/>
        <v>95</v>
      </c>
      <c r="J58" s="65">
        <f t="shared" si="9"/>
        <v>100</v>
      </c>
      <c r="K58" s="65">
        <f t="shared" si="9"/>
        <v>100</v>
      </c>
      <c r="L58" s="65">
        <f t="shared" si="9"/>
        <v>105</v>
      </c>
      <c r="M58" s="65">
        <f t="shared" si="9"/>
        <v>110</v>
      </c>
      <c r="N58" s="65">
        <f t="shared" si="9"/>
        <v>115</v>
      </c>
      <c r="O58" s="65">
        <f t="shared" si="9"/>
        <v>120</v>
      </c>
      <c r="P58" s="65">
        <f t="shared" si="9"/>
        <v>120</v>
      </c>
      <c r="Q58" s="66"/>
    </row>
    <row r="59" ht="12.75" customHeight="1">
      <c r="C59" s="94" t="s">
        <v>65</v>
      </c>
      <c r="D59" s="68" t="s">
        <v>37</v>
      </c>
      <c r="E59" s="69">
        <f>ROUND(((H22-(H22*$J$21))/$F$19),(0/5))*$F$19</f>
        <v>100</v>
      </c>
      <c r="F59" s="69">
        <f t="shared" ref="F59:P59" si="10">E59+$I$22</f>
        <v>105</v>
      </c>
      <c r="G59" s="69">
        <f t="shared" si="10"/>
        <v>110</v>
      </c>
      <c r="H59" s="69">
        <f t="shared" si="10"/>
        <v>115</v>
      </c>
      <c r="I59" s="69">
        <f t="shared" si="10"/>
        <v>120</v>
      </c>
      <c r="J59" s="69">
        <f t="shared" si="10"/>
        <v>125</v>
      </c>
      <c r="K59" s="69">
        <f t="shared" si="10"/>
        <v>130</v>
      </c>
      <c r="L59" s="69">
        <f t="shared" si="10"/>
        <v>135</v>
      </c>
      <c r="M59" s="69">
        <f t="shared" si="10"/>
        <v>140</v>
      </c>
      <c r="N59" s="69">
        <f t="shared" si="10"/>
        <v>145</v>
      </c>
      <c r="O59" s="69">
        <f t="shared" si="10"/>
        <v>150</v>
      </c>
      <c r="P59" s="69">
        <f t="shared" si="10"/>
        <v>155</v>
      </c>
      <c r="Q59" s="70"/>
    </row>
    <row r="60" ht="12.75" customHeight="1">
      <c r="C60" s="72"/>
      <c r="D60" s="73"/>
      <c r="E60" s="74"/>
      <c r="F60" s="74"/>
      <c r="G60" s="74"/>
      <c r="H60" s="74"/>
      <c r="I60" s="74"/>
      <c r="J60" s="74"/>
      <c r="K60" s="74"/>
      <c r="L60" s="74"/>
      <c r="M60" s="74"/>
      <c r="N60" s="74"/>
      <c r="O60" s="74"/>
      <c r="P60" s="74"/>
      <c r="Q60" s="75"/>
    </row>
    <row r="61" ht="12.75" customHeight="1">
      <c r="B61" s="62" t="str">
        <f>D23</f>
        <v>Bench Press</v>
      </c>
      <c r="C61" s="94" t="s">
        <v>64</v>
      </c>
      <c r="D61" s="66" t="s">
        <v>32</v>
      </c>
      <c r="E61" s="99"/>
      <c r="F61" s="65">
        <v>45.0</v>
      </c>
      <c r="G61" s="95"/>
      <c r="H61" s="65">
        <v>45.0</v>
      </c>
      <c r="I61" s="95"/>
      <c r="J61" s="65">
        <v>45.0</v>
      </c>
      <c r="K61" s="95"/>
      <c r="L61" s="65">
        <v>45.0</v>
      </c>
      <c r="M61" s="95"/>
      <c r="N61" s="65">
        <v>45.0</v>
      </c>
      <c r="O61" s="95"/>
      <c r="P61" s="65">
        <v>45.0</v>
      </c>
      <c r="Q61" s="19"/>
    </row>
    <row r="62" ht="12.75" customHeight="1">
      <c r="C62" s="94" t="s">
        <v>64</v>
      </c>
      <c r="D62" s="66" t="s">
        <v>33</v>
      </c>
      <c r="E62" s="15"/>
      <c r="F62" s="65">
        <f>FLOOR(PRODUCT(0.5,F65),5)</f>
        <v>55</v>
      </c>
      <c r="G62" s="77"/>
      <c r="H62" s="65">
        <f>FLOOR(PRODUCT(0.5,H65),5)</f>
        <v>60</v>
      </c>
      <c r="I62" s="77"/>
      <c r="J62" s="65">
        <f>FLOOR(PRODUCT(0.5,J65),5)</f>
        <v>70</v>
      </c>
      <c r="K62" s="77"/>
      <c r="L62" s="65">
        <f>FLOOR(PRODUCT(0.5,L65),5)</f>
        <v>75</v>
      </c>
      <c r="M62" s="77"/>
      <c r="N62" s="65">
        <f>FLOOR(PRODUCT(0.5,N65),5)</f>
        <v>85</v>
      </c>
      <c r="O62" s="77"/>
      <c r="P62" s="65">
        <f>FLOOR(PRODUCT(0.5,P65),5)</f>
        <v>90</v>
      </c>
      <c r="Q62" s="19"/>
    </row>
    <row r="63" ht="12.75" customHeight="1">
      <c r="C63" s="94" t="s">
        <v>64</v>
      </c>
      <c r="D63" s="66" t="s">
        <v>34</v>
      </c>
      <c r="E63" s="15"/>
      <c r="F63" s="65">
        <f>FLOOR(PRODUCT(0.7,F65),5)</f>
        <v>75</v>
      </c>
      <c r="G63" s="77"/>
      <c r="H63" s="65">
        <f>FLOOR(PRODUCT(0.7,H65),5)</f>
        <v>85</v>
      </c>
      <c r="I63" s="77"/>
      <c r="J63" s="65">
        <f>FLOOR(PRODUCT(0.7,J65),5)</f>
        <v>95</v>
      </c>
      <c r="K63" s="77"/>
      <c r="L63" s="65">
        <f>FLOOR(PRODUCT(0.7,L65),5)</f>
        <v>105</v>
      </c>
      <c r="M63" s="77"/>
      <c r="N63" s="65">
        <f>FLOOR(PRODUCT(0.7,N65),5)</f>
        <v>115</v>
      </c>
      <c r="O63" s="77"/>
      <c r="P63" s="65">
        <f>FLOOR(PRODUCT(0.7,P65),5)</f>
        <v>125</v>
      </c>
      <c r="Q63" s="19"/>
    </row>
    <row r="64" ht="12.75" customHeight="1">
      <c r="C64" s="94" t="s">
        <v>64</v>
      </c>
      <c r="D64" s="66" t="s">
        <v>35</v>
      </c>
      <c r="E64" s="15"/>
      <c r="F64" s="65">
        <f>FLOOR(PRODUCT(0.9,F65),5)</f>
        <v>95</v>
      </c>
      <c r="G64" s="77"/>
      <c r="H64" s="65">
        <f>FLOOR(PRODUCT(0.9,H65),5)</f>
        <v>110</v>
      </c>
      <c r="I64" s="77"/>
      <c r="J64" s="65">
        <f>FLOOR(PRODUCT(0.9,J65),5)</f>
        <v>125</v>
      </c>
      <c r="K64" s="77"/>
      <c r="L64" s="65">
        <f>FLOOR(PRODUCT(0.9,L65),5)</f>
        <v>135</v>
      </c>
      <c r="M64" s="77"/>
      <c r="N64" s="65">
        <f>FLOOR(PRODUCT(0.9,N65),5)</f>
        <v>150</v>
      </c>
      <c r="O64" s="77"/>
      <c r="P64" s="65">
        <f>FLOOR(PRODUCT(0.9,P65),5)</f>
        <v>165</v>
      </c>
      <c r="Q64" s="19"/>
    </row>
    <row r="65" ht="12.75" customHeight="1">
      <c r="C65" s="94" t="s">
        <v>65</v>
      </c>
      <c r="D65" s="66" t="s">
        <v>37</v>
      </c>
      <c r="E65" s="100"/>
      <c r="F65" s="69">
        <f>E96+$I$23</f>
        <v>110</v>
      </c>
      <c r="G65" s="97"/>
      <c r="H65" s="69">
        <f>G96+$I$23</f>
        <v>125</v>
      </c>
      <c r="I65" s="97"/>
      <c r="J65" s="69">
        <f>I96+$I$23</f>
        <v>140</v>
      </c>
      <c r="K65" s="97"/>
      <c r="L65" s="69">
        <f>K96+$I$23</f>
        <v>155</v>
      </c>
      <c r="M65" s="97"/>
      <c r="N65" s="69">
        <f>M96+$I$23</f>
        <v>170</v>
      </c>
      <c r="O65" s="97"/>
      <c r="P65" s="69">
        <f>O96+$I$23</f>
        <v>185</v>
      </c>
      <c r="Q65" s="19"/>
    </row>
    <row r="66" ht="12.75" customHeight="1">
      <c r="C66" s="15"/>
      <c r="D66" s="77"/>
      <c r="E66" s="74"/>
      <c r="F66" s="74"/>
      <c r="G66" s="74"/>
      <c r="H66" s="74"/>
      <c r="I66" s="74"/>
      <c r="J66" s="74"/>
      <c r="K66" s="74"/>
      <c r="L66" s="74"/>
      <c r="M66" s="74"/>
      <c r="N66" s="74"/>
      <c r="O66" s="74"/>
      <c r="P66" s="74"/>
      <c r="Q66" s="75"/>
    </row>
    <row r="67" ht="12.75" customHeight="1">
      <c r="B67" s="62" t="str">
        <f>D26</f>
        <v>Press</v>
      </c>
      <c r="C67" s="94" t="s">
        <v>64</v>
      </c>
      <c r="D67" s="68" t="s">
        <v>32</v>
      </c>
      <c r="E67" s="65">
        <v>45.0</v>
      </c>
      <c r="F67" s="95"/>
      <c r="G67" s="65">
        <v>45.0</v>
      </c>
      <c r="H67" s="95"/>
      <c r="I67" s="65">
        <v>45.0</v>
      </c>
      <c r="J67" s="95"/>
      <c r="K67" s="65">
        <v>45.0</v>
      </c>
      <c r="L67" s="95"/>
      <c r="M67" s="65">
        <v>45.0</v>
      </c>
      <c r="N67" s="95"/>
      <c r="O67" s="65">
        <v>45.0</v>
      </c>
      <c r="P67" s="101"/>
    </row>
    <row r="68" ht="12.75" customHeight="1">
      <c r="C68" s="94" t="s">
        <v>64</v>
      </c>
      <c r="D68" s="68" t="s">
        <v>33</v>
      </c>
      <c r="E68" s="65">
        <f>FLOOR(PRODUCT(0.55,E71),5)</f>
        <v>55</v>
      </c>
      <c r="F68" s="77"/>
      <c r="G68" s="65">
        <f>FLOOR(PRODUCT(0.55,G71),5)</f>
        <v>60</v>
      </c>
      <c r="H68" s="77"/>
      <c r="I68" s="65">
        <f>FLOOR(PRODUCT(0.55,I71),5)</f>
        <v>70</v>
      </c>
      <c r="J68" s="77"/>
      <c r="K68" s="65">
        <f>FLOOR(PRODUCT(0.55,K71),5)</f>
        <v>75</v>
      </c>
      <c r="L68" s="77"/>
      <c r="M68" s="65">
        <f>FLOOR(PRODUCT(0.55,M71),5)</f>
        <v>85</v>
      </c>
      <c r="N68" s="77"/>
      <c r="O68" s="65">
        <f>FLOOR(PRODUCT(0.55,O71),5)</f>
        <v>95</v>
      </c>
      <c r="P68" s="66"/>
    </row>
    <row r="69" ht="12.75" customHeight="1">
      <c r="C69" s="94" t="s">
        <v>64</v>
      </c>
      <c r="D69" s="68" t="s">
        <v>34</v>
      </c>
      <c r="E69" s="65">
        <f>FLOOR(PRODUCT(0.7,E71),5)</f>
        <v>70</v>
      </c>
      <c r="F69" s="77"/>
      <c r="G69" s="65">
        <f>FLOOR(PRODUCT(0.7,G71),5)</f>
        <v>80</v>
      </c>
      <c r="H69" s="77"/>
      <c r="I69" s="65">
        <f>FLOOR(PRODUCT(0.7,I71),5)</f>
        <v>90</v>
      </c>
      <c r="J69" s="77"/>
      <c r="K69" s="65">
        <f>FLOOR(PRODUCT(0.7,K71),5)</f>
        <v>100</v>
      </c>
      <c r="L69" s="77"/>
      <c r="M69" s="65">
        <f>FLOOR(PRODUCT(0.7,M71),5)</f>
        <v>110</v>
      </c>
      <c r="N69" s="77"/>
      <c r="O69" s="65">
        <f>FLOOR(PRODUCT(0.7,O71),5)</f>
        <v>120</v>
      </c>
      <c r="P69" s="66"/>
    </row>
    <row r="70" ht="12.75" customHeight="1">
      <c r="C70" s="94" t="s">
        <v>64</v>
      </c>
      <c r="D70" s="68" t="s">
        <v>35</v>
      </c>
      <c r="E70" s="65">
        <f>FLOOR(PRODUCT(0.85,E71),5)</f>
        <v>85</v>
      </c>
      <c r="F70" s="77"/>
      <c r="G70" s="65">
        <f>FLOOR(PRODUCT(0.85,G71),5)</f>
        <v>95</v>
      </c>
      <c r="H70" s="77"/>
      <c r="I70" s="65">
        <f>FLOOR(PRODUCT(0.85,I71),5)</f>
        <v>110</v>
      </c>
      <c r="J70" s="77"/>
      <c r="K70" s="65">
        <f>FLOOR(PRODUCT(0.85,K71),5)</f>
        <v>120</v>
      </c>
      <c r="L70" s="77"/>
      <c r="M70" s="65">
        <f>FLOOR(PRODUCT(0.85,M71),5)</f>
        <v>135</v>
      </c>
      <c r="N70" s="77"/>
      <c r="O70" s="65">
        <f>FLOOR(PRODUCT(0.85,O71),5)</f>
        <v>145</v>
      </c>
      <c r="P70" s="66"/>
    </row>
    <row r="71" ht="12.75" customHeight="1">
      <c r="C71" s="94" t="s">
        <v>65</v>
      </c>
      <c r="D71" s="68" t="s">
        <v>51</v>
      </c>
      <c r="E71" s="69">
        <f>ROUND(((H26-(H26*$J$23))/$F$19),(0/5))*$F$19</f>
        <v>100</v>
      </c>
      <c r="F71" s="97"/>
      <c r="G71" s="78">
        <f>F102+$I$26</f>
        <v>115</v>
      </c>
      <c r="H71" s="97"/>
      <c r="I71" s="78">
        <f>H102+$I$26</f>
        <v>130</v>
      </c>
      <c r="J71" s="97"/>
      <c r="K71" s="78">
        <f>J102+$I$26</f>
        <v>145</v>
      </c>
      <c r="L71" s="97"/>
      <c r="M71" s="78">
        <f>L102+$I$26</f>
        <v>160</v>
      </c>
      <c r="N71" s="97"/>
      <c r="O71" s="78">
        <f>N102+$I$26</f>
        <v>175</v>
      </c>
      <c r="P71" s="102"/>
    </row>
    <row r="72" ht="12.75" customHeight="1">
      <c r="C72" s="15"/>
      <c r="D72" s="77"/>
      <c r="E72" s="74"/>
      <c r="F72" s="74"/>
      <c r="G72" s="74"/>
      <c r="H72" s="74"/>
      <c r="I72" s="74"/>
      <c r="J72" s="74"/>
      <c r="K72" s="74"/>
      <c r="L72" s="74"/>
      <c r="M72" s="74"/>
      <c r="N72" s="74"/>
      <c r="O72" s="74"/>
      <c r="P72" s="104"/>
    </row>
    <row r="73" ht="12.75" customHeight="1">
      <c r="B73" s="62" t="str">
        <f>D25</f>
        <v>Deadlift</v>
      </c>
      <c r="C73" s="94" t="s">
        <v>64</v>
      </c>
      <c r="D73" s="68" t="s">
        <v>32</v>
      </c>
      <c r="E73" s="65">
        <f>FLOOR(PRODUCT(0.4,E76),5)</f>
        <v>40</v>
      </c>
      <c r="F73" s="95"/>
      <c r="G73" s="65">
        <f>FLOOR(PRODUCT(0.4,G76),5)</f>
        <v>45</v>
      </c>
      <c r="H73" s="95"/>
      <c r="I73" s="65">
        <f>FLOOR(PRODUCT(0.4,I76),5)</f>
        <v>50</v>
      </c>
      <c r="J73" s="95"/>
      <c r="K73" s="65">
        <f>FLOOR(PRODUCT(0.4,K76),5)</f>
        <v>55</v>
      </c>
      <c r="L73" s="95"/>
      <c r="M73" s="65">
        <f>FLOOR(PRODUCT(0.4,M76),5)</f>
        <v>60</v>
      </c>
      <c r="N73" s="95"/>
      <c r="O73" s="65">
        <f>FLOOR(PRODUCT(0.4,O76),5)</f>
        <v>70</v>
      </c>
      <c r="P73" s="96"/>
    </row>
    <row r="74" ht="12.75" customHeight="1">
      <c r="C74" s="94" t="s">
        <v>64</v>
      </c>
      <c r="D74" s="68" t="s">
        <v>34</v>
      </c>
      <c r="E74" s="65">
        <f>FLOOR(PRODUCT(0.6,E76),5)</f>
        <v>60</v>
      </c>
      <c r="F74" s="77"/>
      <c r="G74" s="65">
        <f>FLOOR(PRODUCT(0.6,G76),5)</f>
        <v>65</v>
      </c>
      <c r="H74" s="77"/>
      <c r="I74" s="65">
        <f>FLOOR(PRODUCT(0.6,I76),5)</f>
        <v>75</v>
      </c>
      <c r="J74" s="77"/>
      <c r="K74" s="65">
        <f>FLOOR(PRODUCT(0.6,K76),5)</f>
        <v>85</v>
      </c>
      <c r="L74" s="77"/>
      <c r="M74" s="65">
        <f>FLOOR(PRODUCT(0.6,M76),5)</f>
        <v>95</v>
      </c>
      <c r="N74" s="77"/>
      <c r="O74" s="65">
        <f>FLOOR(PRODUCT(0.6,O76),5)</f>
        <v>105</v>
      </c>
      <c r="P74" s="19"/>
    </row>
    <row r="75" ht="12.75" customHeight="1">
      <c r="C75" s="94" t="s">
        <v>64</v>
      </c>
      <c r="D75" s="68" t="s">
        <v>35</v>
      </c>
      <c r="E75" s="65">
        <f>FLOOR(PRODUCT(0.85,E76),5)</f>
        <v>85</v>
      </c>
      <c r="F75" s="77"/>
      <c r="G75" s="65">
        <f>FLOOR(PRODUCT(0.85,G76),5)</f>
        <v>95</v>
      </c>
      <c r="H75" s="77"/>
      <c r="I75" s="65">
        <f>FLOOR(PRODUCT(0.85,I76),5)</f>
        <v>110</v>
      </c>
      <c r="J75" s="77"/>
      <c r="K75" s="65">
        <f>FLOOR(PRODUCT(0.85,K76),5)</f>
        <v>120</v>
      </c>
      <c r="L75" s="77"/>
      <c r="M75" s="65">
        <f>FLOOR(PRODUCT(0.85,M76),5)</f>
        <v>135</v>
      </c>
      <c r="N75" s="77"/>
      <c r="O75" s="65">
        <f>FLOOR(PRODUCT(0.85,O76),5)</f>
        <v>145</v>
      </c>
      <c r="P75" s="19"/>
    </row>
    <row r="76" ht="12.75" customHeight="1">
      <c r="C76" s="94" t="s">
        <v>67</v>
      </c>
      <c r="D76" s="68" t="s">
        <v>33</v>
      </c>
      <c r="E76" s="69">
        <f>ROUND(((H25-(H25*$J$24))/$F$19),(0/5))*$F$19</f>
        <v>100</v>
      </c>
      <c r="F76" s="97"/>
      <c r="G76" s="78">
        <f>E76+$I$25</f>
        <v>115</v>
      </c>
      <c r="H76" s="97"/>
      <c r="I76" s="78">
        <f>G76+$I$25</f>
        <v>130</v>
      </c>
      <c r="J76" s="97"/>
      <c r="K76" s="78">
        <f>I76+$I$25</f>
        <v>145</v>
      </c>
      <c r="L76" s="97"/>
      <c r="M76" s="78">
        <f>K76+$I$25</f>
        <v>160</v>
      </c>
      <c r="N76" s="97"/>
      <c r="O76" s="78">
        <f>M76+$I$25</f>
        <v>175</v>
      </c>
      <c r="P76" s="98"/>
    </row>
    <row r="77" ht="12.75" customHeight="1">
      <c r="C77" s="15"/>
      <c r="D77" s="73"/>
      <c r="E77" s="74"/>
      <c r="F77" s="74"/>
      <c r="G77" s="74"/>
      <c r="H77" s="74"/>
      <c r="I77" s="74"/>
      <c r="J77" s="74"/>
      <c r="K77" s="74"/>
      <c r="L77" s="74"/>
      <c r="M77" s="74"/>
      <c r="N77" s="74"/>
      <c r="O77" s="74"/>
      <c r="P77" s="74"/>
      <c r="Q77" s="75"/>
    </row>
    <row r="78" ht="12.75" customHeight="1">
      <c r="B78" s="62" t="str">
        <f>D24</f>
        <v>Power Clean</v>
      </c>
      <c r="C78" s="94" t="s">
        <v>64</v>
      </c>
      <c r="D78" s="66" t="s">
        <v>32</v>
      </c>
      <c r="E78" s="99"/>
      <c r="F78" s="65">
        <v>45.0</v>
      </c>
      <c r="G78" s="95"/>
      <c r="H78" s="65">
        <v>45.0</v>
      </c>
      <c r="I78" s="95"/>
      <c r="J78" s="65">
        <v>45.0</v>
      </c>
      <c r="K78" s="95"/>
      <c r="L78" s="65">
        <v>45.0</v>
      </c>
      <c r="M78" s="95"/>
      <c r="N78" s="65">
        <v>45.0</v>
      </c>
      <c r="O78" s="95"/>
      <c r="P78" s="65">
        <v>45.0</v>
      </c>
      <c r="Q78" s="66"/>
    </row>
    <row r="79" ht="12.75" customHeight="1">
      <c r="C79" s="94" t="s">
        <v>64</v>
      </c>
      <c r="D79" s="66" t="s">
        <v>33</v>
      </c>
      <c r="E79" s="15"/>
      <c r="F79" s="65">
        <f>FLOOR(PRODUCT(0.55,F82),5)</f>
        <v>55</v>
      </c>
      <c r="G79" s="77"/>
      <c r="H79" s="65">
        <f>FLOOR(PRODUCT(0.55,H82),5)</f>
        <v>55</v>
      </c>
      <c r="I79" s="77"/>
      <c r="J79" s="65">
        <f>FLOOR(PRODUCT(0.55,J82),5)</f>
        <v>60</v>
      </c>
      <c r="K79" s="77"/>
      <c r="L79" s="65">
        <f>FLOOR(PRODUCT(0.55,L82),5)</f>
        <v>60</v>
      </c>
      <c r="M79" s="77"/>
      <c r="N79" s="65">
        <f>FLOOR(PRODUCT(0.55,N82),5)</f>
        <v>65</v>
      </c>
      <c r="O79" s="77"/>
      <c r="P79" s="65">
        <f>FLOOR(PRODUCT(0.55,P82),5)</f>
        <v>65</v>
      </c>
      <c r="Q79" s="66"/>
    </row>
    <row r="80" ht="12.75" customHeight="1">
      <c r="C80" s="94" t="s">
        <v>64</v>
      </c>
      <c r="D80" s="66" t="s">
        <v>34</v>
      </c>
      <c r="E80" s="15"/>
      <c r="F80" s="65">
        <f>FLOOR(PRODUCT(0.7,F82),5)</f>
        <v>70</v>
      </c>
      <c r="G80" s="77"/>
      <c r="H80" s="65">
        <f>FLOOR(PRODUCT(0.7,H82),5)</f>
        <v>70</v>
      </c>
      <c r="I80" s="77"/>
      <c r="J80" s="65">
        <f>FLOOR(PRODUCT(0.7,J82),5)</f>
        <v>75</v>
      </c>
      <c r="K80" s="77"/>
      <c r="L80" s="65">
        <f>FLOOR(PRODUCT(0.7,L82),5)</f>
        <v>80</v>
      </c>
      <c r="M80" s="77"/>
      <c r="N80" s="65">
        <f>FLOOR(PRODUCT(0.7,N82),5)</f>
        <v>80</v>
      </c>
      <c r="O80" s="77"/>
      <c r="P80" s="65">
        <f>FLOOR(PRODUCT(0.7,P82),5)</f>
        <v>85</v>
      </c>
      <c r="Q80" s="66"/>
    </row>
    <row r="81" ht="12.75" customHeight="1">
      <c r="C81" s="94" t="s">
        <v>64</v>
      </c>
      <c r="D81" s="66" t="s">
        <v>35</v>
      </c>
      <c r="E81" s="15"/>
      <c r="F81" s="65">
        <f>FLOOR(PRODUCT(0.85,F82),5)</f>
        <v>85</v>
      </c>
      <c r="G81" s="77"/>
      <c r="H81" s="65">
        <f>FLOOR(PRODUCT(0.85,H82),5)</f>
        <v>85</v>
      </c>
      <c r="I81" s="77"/>
      <c r="J81" s="65">
        <f>FLOOR(PRODUCT(0.85,J82),5)</f>
        <v>90</v>
      </c>
      <c r="K81" s="77"/>
      <c r="L81" s="65">
        <f>FLOOR(PRODUCT(0.85,L82),5)</f>
        <v>95</v>
      </c>
      <c r="M81" s="77"/>
      <c r="N81" s="65">
        <f>FLOOR(PRODUCT(0.85,N82),5)</f>
        <v>100</v>
      </c>
      <c r="O81" s="77"/>
      <c r="P81" s="65">
        <f>FLOOR(PRODUCT(0.85,P82),5)</f>
        <v>105</v>
      </c>
      <c r="Q81" s="66"/>
    </row>
    <row r="82" ht="12.75" customHeight="1">
      <c r="C82" s="94" t="s">
        <v>65</v>
      </c>
      <c r="D82" s="66" t="s">
        <v>51</v>
      </c>
      <c r="E82" s="15"/>
      <c r="F82" s="69">
        <f>ROUND(((H24-(H24*$J$23))/$F$19),(0/5))*$F$19</f>
        <v>100</v>
      </c>
      <c r="G82" s="77"/>
      <c r="H82" s="78">
        <f>F82+$I$24</f>
        <v>105</v>
      </c>
      <c r="I82" s="77"/>
      <c r="J82" s="78">
        <f>H82+$I$24</f>
        <v>110</v>
      </c>
      <c r="K82" s="77"/>
      <c r="L82" s="78">
        <f>J82+$I$24</f>
        <v>115</v>
      </c>
      <c r="M82" s="77"/>
      <c r="N82" s="78">
        <f>L82+$I$24</f>
        <v>120</v>
      </c>
      <c r="O82" s="77"/>
      <c r="P82" s="78">
        <f>N82+$I$24</f>
        <v>125</v>
      </c>
      <c r="Q82" s="70"/>
    </row>
    <row r="83" ht="12.75" customHeight="1">
      <c r="F83" s="25"/>
      <c r="H83" s="25"/>
      <c r="J83" s="25"/>
      <c r="L83" s="25"/>
      <c r="N83" s="25"/>
      <c r="P83" s="25"/>
    </row>
    <row r="84" ht="12.75" customHeight="1"/>
    <row r="85" ht="12.75" customHeight="1">
      <c r="A85" s="57" t="s">
        <v>89</v>
      </c>
      <c r="B85" s="57"/>
      <c r="C85" s="58"/>
      <c r="D85" s="59" t="s">
        <v>18</v>
      </c>
      <c r="E85" s="59" t="s">
        <v>20</v>
      </c>
      <c r="F85" s="59" t="s">
        <v>41</v>
      </c>
      <c r="G85" s="59" t="s">
        <v>23</v>
      </c>
      <c r="H85" s="59" t="s">
        <v>44</v>
      </c>
      <c r="I85" s="59" t="s">
        <v>26</v>
      </c>
      <c r="J85" s="59" t="s">
        <v>47</v>
      </c>
      <c r="K85" s="59" t="s">
        <v>29</v>
      </c>
      <c r="L85" s="60" t="s">
        <v>50</v>
      </c>
      <c r="M85" s="61" t="s">
        <v>90</v>
      </c>
      <c r="N85" s="61" t="s">
        <v>91</v>
      </c>
      <c r="O85" s="61" t="s">
        <v>92</v>
      </c>
      <c r="P85" s="106" t="s">
        <v>93</v>
      </c>
      <c r="Q85" s="19"/>
    </row>
    <row r="86" ht="12.75" customHeight="1">
      <c r="B86" s="62" t="str">
        <f>D21</f>
        <v>Squat</v>
      </c>
      <c r="C86" s="94" t="s">
        <v>64</v>
      </c>
      <c r="D86" s="64" t="s">
        <v>32</v>
      </c>
      <c r="E86" s="65">
        <v>45.0</v>
      </c>
      <c r="F86" s="65">
        <v>45.0</v>
      </c>
      <c r="G86" s="65">
        <v>45.0</v>
      </c>
      <c r="H86" s="65">
        <v>45.0</v>
      </c>
      <c r="I86" s="65">
        <v>45.0</v>
      </c>
      <c r="J86" s="65">
        <v>45.0</v>
      </c>
      <c r="K86" s="65">
        <v>45.0</v>
      </c>
      <c r="L86" s="65">
        <v>45.0</v>
      </c>
      <c r="M86" s="65">
        <v>45.0</v>
      </c>
      <c r="N86" s="65">
        <v>45.0</v>
      </c>
      <c r="O86" s="65">
        <v>45.0</v>
      </c>
      <c r="P86" s="65">
        <v>45.0</v>
      </c>
      <c r="Q86" s="66"/>
    </row>
    <row r="87" ht="12.75" customHeight="1">
      <c r="C87" s="94" t="s">
        <v>64</v>
      </c>
      <c r="D87" s="68" t="s">
        <v>33</v>
      </c>
      <c r="E87" s="65">
        <f t="shared" ref="E87:P87" si="11">FLOOR(PRODUCT(0.4,E90),5)</f>
        <v>40</v>
      </c>
      <c r="F87" s="65">
        <f t="shared" si="11"/>
        <v>45</v>
      </c>
      <c r="G87" s="65">
        <f t="shared" si="11"/>
        <v>50</v>
      </c>
      <c r="H87" s="65">
        <f t="shared" si="11"/>
        <v>50</v>
      </c>
      <c r="I87" s="65">
        <f t="shared" si="11"/>
        <v>55</v>
      </c>
      <c r="J87" s="65">
        <f t="shared" si="11"/>
        <v>60</v>
      </c>
      <c r="K87" s="65">
        <f t="shared" si="11"/>
        <v>65</v>
      </c>
      <c r="L87" s="65">
        <f t="shared" si="11"/>
        <v>70</v>
      </c>
      <c r="M87" s="65">
        <f t="shared" si="11"/>
        <v>70</v>
      </c>
      <c r="N87" s="65">
        <f t="shared" si="11"/>
        <v>75</v>
      </c>
      <c r="O87" s="65">
        <f t="shared" si="11"/>
        <v>80</v>
      </c>
      <c r="P87" s="65">
        <f t="shared" si="11"/>
        <v>85</v>
      </c>
      <c r="Q87" s="66"/>
    </row>
    <row r="88" ht="12.75" customHeight="1">
      <c r="C88" s="94" t="s">
        <v>64</v>
      </c>
      <c r="D88" s="68" t="s">
        <v>34</v>
      </c>
      <c r="E88" s="65">
        <f t="shared" ref="E88:P88" si="12">FLOOR(PRODUCT(0.6,E90),5)</f>
        <v>60</v>
      </c>
      <c r="F88" s="65">
        <f t="shared" si="12"/>
        <v>65</v>
      </c>
      <c r="G88" s="65">
        <f t="shared" si="12"/>
        <v>75</v>
      </c>
      <c r="H88" s="65">
        <f t="shared" si="12"/>
        <v>80</v>
      </c>
      <c r="I88" s="65">
        <f t="shared" si="12"/>
        <v>85</v>
      </c>
      <c r="J88" s="65">
        <f t="shared" si="12"/>
        <v>90</v>
      </c>
      <c r="K88" s="65">
        <f t="shared" si="12"/>
        <v>95</v>
      </c>
      <c r="L88" s="65">
        <f t="shared" si="12"/>
        <v>105</v>
      </c>
      <c r="M88" s="65">
        <f t="shared" si="12"/>
        <v>110</v>
      </c>
      <c r="N88" s="65">
        <f t="shared" si="12"/>
        <v>115</v>
      </c>
      <c r="O88" s="65">
        <f t="shared" si="12"/>
        <v>120</v>
      </c>
      <c r="P88" s="65">
        <f t="shared" si="12"/>
        <v>125</v>
      </c>
      <c r="Q88" s="66"/>
    </row>
    <row r="89" ht="12.75" customHeight="1">
      <c r="C89" s="94" t="s">
        <v>64</v>
      </c>
      <c r="D89" s="68" t="s">
        <v>35</v>
      </c>
      <c r="E89" s="65">
        <f t="shared" ref="E89:P89" si="13">FLOOR(PRODUCT(0.8,E90),5)</f>
        <v>80</v>
      </c>
      <c r="F89" s="65">
        <f t="shared" si="13"/>
        <v>90</v>
      </c>
      <c r="G89" s="65">
        <f t="shared" si="13"/>
        <v>100</v>
      </c>
      <c r="H89" s="65">
        <f t="shared" si="13"/>
        <v>105</v>
      </c>
      <c r="I89" s="65">
        <f t="shared" si="13"/>
        <v>115</v>
      </c>
      <c r="J89" s="65">
        <f t="shared" si="13"/>
        <v>120</v>
      </c>
      <c r="K89" s="65">
        <f t="shared" si="13"/>
        <v>130</v>
      </c>
      <c r="L89" s="65">
        <f t="shared" si="13"/>
        <v>140</v>
      </c>
      <c r="M89" s="65">
        <f t="shared" si="13"/>
        <v>145</v>
      </c>
      <c r="N89" s="65">
        <f t="shared" si="13"/>
        <v>155</v>
      </c>
      <c r="O89" s="65">
        <f t="shared" si="13"/>
        <v>160</v>
      </c>
      <c r="P89" s="65">
        <f t="shared" si="13"/>
        <v>170</v>
      </c>
      <c r="Q89" s="66"/>
    </row>
    <row r="90" ht="12.75" customHeight="1">
      <c r="C90" s="94" t="s">
        <v>65</v>
      </c>
      <c r="D90" s="68" t="s">
        <v>37</v>
      </c>
      <c r="E90" s="69">
        <f>(ROUND(((H21-(H21*$J$21))/$F$19),(0/5))*$F$19)+$I$21</f>
        <v>105</v>
      </c>
      <c r="F90" s="69">
        <f t="shared" ref="F90:P90" si="14">F34+$I$21</f>
        <v>115</v>
      </c>
      <c r="G90" s="69">
        <f t="shared" si="14"/>
        <v>125</v>
      </c>
      <c r="H90" s="69">
        <f t="shared" si="14"/>
        <v>135</v>
      </c>
      <c r="I90" s="69">
        <f t="shared" si="14"/>
        <v>145</v>
      </c>
      <c r="J90" s="69">
        <f t="shared" si="14"/>
        <v>155</v>
      </c>
      <c r="K90" s="69">
        <f t="shared" si="14"/>
        <v>165</v>
      </c>
      <c r="L90" s="69">
        <f t="shared" si="14"/>
        <v>175</v>
      </c>
      <c r="M90" s="69">
        <f t="shared" si="14"/>
        <v>185</v>
      </c>
      <c r="N90" s="69">
        <f t="shared" si="14"/>
        <v>195</v>
      </c>
      <c r="O90" s="69">
        <f t="shared" si="14"/>
        <v>205</v>
      </c>
      <c r="P90" s="69">
        <f t="shared" si="14"/>
        <v>215</v>
      </c>
      <c r="Q90" s="70"/>
    </row>
    <row r="91" ht="12.75" customHeight="1">
      <c r="C91" s="72"/>
      <c r="D91" s="73"/>
      <c r="E91" s="74"/>
      <c r="F91" s="74"/>
      <c r="G91" s="74"/>
      <c r="H91" s="74"/>
      <c r="I91" s="74"/>
      <c r="J91" s="74"/>
      <c r="K91" s="74"/>
      <c r="L91" s="74"/>
      <c r="M91" s="74"/>
      <c r="N91" s="74"/>
      <c r="O91" s="74"/>
      <c r="P91" s="74"/>
      <c r="Q91" s="75"/>
    </row>
    <row r="92" ht="12.75" customHeight="1">
      <c r="B92" s="62" t="str">
        <f>D23</f>
        <v>Bench Press</v>
      </c>
      <c r="C92" s="94" t="s">
        <v>64</v>
      </c>
      <c r="D92" s="68" t="s">
        <v>32</v>
      </c>
      <c r="E92" s="65">
        <v>45.0</v>
      </c>
      <c r="F92" s="95"/>
      <c r="G92" s="65">
        <v>45.0</v>
      </c>
      <c r="H92" s="95"/>
      <c r="I92" s="65">
        <v>45.0</v>
      </c>
      <c r="J92" s="95"/>
      <c r="K92" s="65">
        <v>45.0</v>
      </c>
      <c r="L92" s="95"/>
      <c r="M92" s="65">
        <v>45.0</v>
      </c>
      <c r="N92" s="95"/>
      <c r="O92" s="65">
        <v>45.0</v>
      </c>
      <c r="P92" s="96"/>
    </row>
    <row r="93" ht="12.75" customHeight="1">
      <c r="C93" s="94" t="s">
        <v>64</v>
      </c>
      <c r="D93" s="68" t="s">
        <v>33</v>
      </c>
      <c r="E93" s="65">
        <f>FLOOR(PRODUCT(0.5,E96),5)</f>
        <v>50</v>
      </c>
      <c r="F93" s="77"/>
      <c r="G93" s="65">
        <f>FLOOR(PRODUCT(0.5,G96),5)</f>
        <v>60</v>
      </c>
      <c r="H93" s="77"/>
      <c r="I93" s="65">
        <f>FLOOR(PRODUCT(0.5,I96),5)</f>
        <v>65</v>
      </c>
      <c r="J93" s="77"/>
      <c r="K93" s="65">
        <f>FLOOR(PRODUCT(0.5,K96),5)</f>
        <v>75</v>
      </c>
      <c r="L93" s="77"/>
      <c r="M93" s="65">
        <f>FLOOR(PRODUCT(0.5,M96),5)</f>
        <v>80</v>
      </c>
      <c r="N93" s="77"/>
      <c r="O93" s="65">
        <f>FLOOR(PRODUCT(0.5,O96),5)</f>
        <v>90</v>
      </c>
      <c r="P93" s="19"/>
    </row>
    <row r="94" ht="12.75" customHeight="1">
      <c r="C94" s="94" t="s">
        <v>64</v>
      </c>
      <c r="D94" s="68" t="s">
        <v>34</v>
      </c>
      <c r="E94" s="65">
        <f>FLOOR(PRODUCT(0.7,E96),5)</f>
        <v>70</v>
      </c>
      <c r="F94" s="77"/>
      <c r="G94" s="65">
        <f>FLOOR(PRODUCT(0.7,G96),5)</f>
        <v>80</v>
      </c>
      <c r="H94" s="77"/>
      <c r="I94" s="65">
        <f>FLOOR(PRODUCT(0.7,I96),5)</f>
        <v>90</v>
      </c>
      <c r="J94" s="77"/>
      <c r="K94" s="65">
        <f>FLOOR(PRODUCT(0.7,K96),5)</f>
        <v>105</v>
      </c>
      <c r="L94" s="77"/>
      <c r="M94" s="65">
        <f>FLOOR(PRODUCT(0.7,M96),5)</f>
        <v>115</v>
      </c>
      <c r="N94" s="77"/>
      <c r="O94" s="65">
        <f>FLOOR(PRODUCT(0.7,O96),5)</f>
        <v>125</v>
      </c>
      <c r="P94" s="19"/>
    </row>
    <row r="95" ht="12.75" customHeight="1">
      <c r="C95" s="94" t="s">
        <v>64</v>
      </c>
      <c r="D95" s="68" t="s">
        <v>35</v>
      </c>
      <c r="E95" s="65">
        <f>FLOOR(PRODUCT(0.9,E96),5)</f>
        <v>90</v>
      </c>
      <c r="F95" s="77"/>
      <c r="G95" s="65">
        <f>FLOOR(PRODUCT(0.9,G96),5)</f>
        <v>105</v>
      </c>
      <c r="H95" s="77"/>
      <c r="I95" s="65">
        <f>FLOOR(PRODUCT(0.9,I96),5)</f>
        <v>120</v>
      </c>
      <c r="J95" s="77"/>
      <c r="K95" s="65">
        <f>FLOOR(PRODUCT(0.9,K96),5)</f>
        <v>135</v>
      </c>
      <c r="L95" s="77"/>
      <c r="M95" s="65">
        <f>FLOOR(PRODUCT(0.9,M96),5)</f>
        <v>145</v>
      </c>
      <c r="N95" s="77"/>
      <c r="O95" s="65">
        <f>FLOOR(PRODUCT(0.9,O96),5)</f>
        <v>160</v>
      </c>
      <c r="P95" s="19"/>
    </row>
    <row r="96" ht="12.75" customHeight="1">
      <c r="C96" s="94" t="s">
        <v>65</v>
      </c>
      <c r="D96" s="68" t="s">
        <v>37</v>
      </c>
      <c r="E96" s="69">
        <f>E40+$I$23</f>
        <v>105</v>
      </c>
      <c r="F96" s="97"/>
      <c r="G96" s="69">
        <f>G40+$I$23</f>
        <v>120</v>
      </c>
      <c r="H96" s="97"/>
      <c r="I96" s="69">
        <f>I40+$I$23</f>
        <v>135</v>
      </c>
      <c r="J96" s="97"/>
      <c r="K96" s="69">
        <f>K40+$I$23</f>
        <v>150</v>
      </c>
      <c r="L96" s="97"/>
      <c r="M96" s="69">
        <f>M40+$I$23</f>
        <v>165</v>
      </c>
      <c r="N96" s="97"/>
      <c r="O96" s="69">
        <f>O40+$I$23</f>
        <v>180</v>
      </c>
      <c r="P96" s="98"/>
    </row>
    <row r="97" ht="12.75" customHeight="1">
      <c r="C97" s="15"/>
      <c r="D97" s="77"/>
      <c r="E97" s="74"/>
      <c r="F97" s="74"/>
      <c r="G97" s="74"/>
      <c r="H97" s="74"/>
      <c r="I97" s="74"/>
      <c r="J97" s="74"/>
      <c r="K97" s="74"/>
      <c r="L97" s="74"/>
      <c r="M97" s="74"/>
      <c r="N97" s="74"/>
      <c r="O97" s="74"/>
      <c r="P97" s="74"/>
      <c r="Q97" s="75"/>
    </row>
    <row r="98" ht="12.75" customHeight="1">
      <c r="B98" s="62" t="str">
        <f>D26</f>
        <v>Press</v>
      </c>
      <c r="C98" s="94" t="s">
        <v>64</v>
      </c>
      <c r="D98" s="66" t="s">
        <v>32</v>
      </c>
      <c r="E98" s="99"/>
      <c r="F98" s="65">
        <v>45.0</v>
      </c>
      <c r="G98" s="95"/>
      <c r="H98" s="65">
        <v>45.0</v>
      </c>
      <c r="I98" s="95"/>
      <c r="J98" s="65">
        <v>45.0</v>
      </c>
      <c r="K98" s="95"/>
      <c r="L98" s="65">
        <v>45.0</v>
      </c>
      <c r="M98" s="95"/>
      <c r="N98" s="65">
        <v>45.0</v>
      </c>
      <c r="O98" s="95"/>
      <c r="P98" s="65">
        <v>45.0</v>
      </c>
      <c r="Q98" s="66"/>
    </row>
    <row r="99" ht="12.75" customHeight="1">
      <c r="C99" s="94" t="s">
        <v>64</v>
      </c>
      <c r="D99" s="66" t="s">
        <v>33</v>
      </c>
      <c r="E99" s="15"/>
      <c r="F99" s="65">
        <f>FLOOR(PRODUCT(0.55,F102),5)</f>
        <v>60</v>
      </c>
      <c r="G99" s="77"/>
      <c r="H99" s="65">
        <f>FLOOR(PRODUCT(0.55,H102),5)</f>
        <v>65</v>
      </c>
      <c r="I99" s="77"/>
      <c r="J99" s="65">
        <f>FLOOR(PRODUCT(0.55,J102),5)</f>
        <v>75</v>
      </c>
      <c r="K99" s="77"/>
      <c r="L99" s="65">
        <f>FLOOR(PRODUCT(0.55,L102),5)</f>
        <v>85</v>
      </c>
      <c r="M99" s="77"/>
      <c r="N99" s="65">
        <f>FLOOR(PRODUCT(0.55,N102),5)</f>
        <v>90</v>
      </c>
      <c r="O99" s="77"/>
      <c r="P99" s="65">
        <f>FLOOR(PRODUCT(0.55,P102),5)</f>
        <v>100</v>
      </c>
      <c r="Q99" s="66"/>
    </row>
    <row r="100" ht="12.75" customHeight="1">
      <c r="C100" s="94" t="s">
        <v>64</v>
      </c>
      <c r="D100" s="66" t="s">
        <v>34</v>
      </c>
      <c r="E100" s="15"/>
      <c r="F100" s="65">
        <f>FLOOR(PRODUCT(0.7,F102),5)</f>
        <v>75</v>
      </c>
      <c r="G100" s="77"/>
      <c r="H100" s="65">
        <f>FLOOR(PRODUCT(0.7,H102),5)</f>
        <v>85</v>
      </c>
      <c r="I100" s="77"/>
      <c r="J100" s="65">
        <f>FLOOR(PRODUCT(0.7,J102),5)</f>
        <v>95</v>
      </c>
      <c r="K100" s="77"/>
      <c r="L100" s="65">
        <f>FLOOR(PRODUCT(0.7,L102),5)</f>
        <v>105</v>
      </c>
      <c r="M100" s="77"/>
      <c r="N100" s="65">
        <f>FLOOR(PRODUCT(0.7,N102),5)</f>
        <v>115</v>
      </c>
      <c r="O100" s="77"/>
      <c r="P100" s="65">
        <f>FLOOR(PRODUCT(0.7,P102),5)</f>
        <v>125</v>
      </c>
      <c r="Q100" s="66"/>
    </row>
    <row r="101" ht="12.75" customHeight="1">
      <c r="C101" s="94" t="s">
        <v>64</v>
      </c>
      <c r="D101" s="66" t="s">
        <v>35</v>
      </c>
      <c r="E101" s="15"/>
      <c r="F101" s="65">
        <f>FLOOR(PRODUCT(0.85,F102),5)</f>
        <v>90</v>
      </c>
      <c r="G101" s="77"/>
      <c r="H101" s="65">
        <f>FLOOR(PRODUCT(0.85,H102),5)</f>
        <v>105</v>
      </c>
      <c r="I101" s="77"/>
      <c r="J101" s="65">
        <f>FLOOR(PRODUCT(0.85,J102),5)</f>
        <v>115</v>
      </c>
      <c r="K101" s="77"/>
      <c r="L101" s="65">
        <f>FLOOR(PRODUCT(0.85,L102),5)</f>
        <v>130</v>
      </c>
      <c r="M101" s="77"/>
      <c r="N101" s="65">
        <f>FLOOR(PRODUCT(0.85,N102),5)</f>
        <v>140</v>
      </c>
      <c r="O101" s="77"/>
      <c r="P101" s="65">
        <f>FLOOR(PRODUCT(0.85,P102),5)</f>
        <v>155</v>
      </c>
      <c r="Q101" s="66"/>
    </row>
    <row r="102" ht="12.75" customHeight="1">
      <c r="C102" s="94" t="s">
        <v>65</v>
      </c>
      <c r="D102" s="66" t="s">
        <v>51</v>
      </c>
      <c r="E102" s="100"/>
      <c r="F102" s="78">
        <f>F46+$I$26</f>
        <v>110</v>
      </c>
      <c r="G102" s="97"/>
      <c r="H102" s="78">
        <f>H46+$I$26</f>
        <v>125</v>
      </c>
      <c r="I102" s="97"/>
      <c r="J102" s="78">
        <f>J46+$I$26</f>
        <v>140</v>
      </c>
      <c r="K102" s="97"/>
      <c r="L102" s="78">
        <f>L46+$I$26</f>
        <v>155</v>
      </c>
      <c r="M102" s="97"/>
      <c r="N102" s="78">
        <f>N46+$I$26</f>
        <v>170</v>
      </c>
      <c r="O102" s="97"/>
      <c r="P102" s="78">
        <f>P46+$I$26</f>
        <v>185</v>
      </c>
      <c r="Q102" s="70"/>
    </row>
    <row r="103" ht="12.75" customHeight="1">
      <c r="C103" s="15"/>
      <c r="D103" s="77"/>
      <c r="E103" s="74"/>
      <c r="F103" s="74"/>
      <c r="G103" s="74"/>
      <c r="H103" s="74"/>
      <c r="I103" s="74"/>
      <c r="J103" s="74"/>
      <c r="K103" s="74"/>
      <c r="L103" s="74"/>
      <c r="M103" s="74"/>
      <c r="N103" s="74"/>
      <c r="O103" s="74"/>
      <c r="P103" s="74"/>
      <c r="Q103" s="75"/>
    </row>
    <row r="104" ht="12.75" customHeight="1">
      <c r="B104" s="62" t="s">
        <v>94</v>
      </c>
      <c r="C104" s="94" t="s">
        <v>65</v>
      </c>
      <c r="D104" s="68" t="s">
        <v>73</v>
      </c>
      <c r="E104" s="78" t="s">
        <v>100</v>
      </c>
      <c r="F104" s="105" t="s">
        <v>99</v>
      </c>
      <c r="G104" s="78" t="s">
        <v>100</v>
      </c>
      <c r="H104" s="105" t="s">
        <v>99</v>
      </c>
      <c r="I104" s="78" t="s">
        <v>100</v>
      </c>
      <c r="J104" s="105" t="s">
        <v>99</v>
      </c>
      <c r="K104" s="78" t="s">
        <v>100</v>
      </c>
      <c r="L104" s="105" t="s">
        <v>99</v>
      </c>
      <c r="M104" s="78" t="s">
        <v>100</v>
      </c>
      <c r="N104" s="105" t="s">
        <v>99</v>
      </c>
      <c r="O104" s="78" t="s">
        <v>100</v>
      </c>
      <c r="P104" s="105" t="s">
        <v>99</v>
      </c>
      <c r="Q104" s="79"/>
    </row>
    <row r="105" ht="12.75" customHeight="1">
      <c r="C105" s="15"/>
      <c r="D105" s="68" t="s">
        <v>74</v>
      </c>
      <c r="E105" s="69"/>
      <c r="F105" s="78"/>
      <c r="G105" s="78"/>
      <c r="H105" s="78"/>
      <c r="I105" s="78"/>
      <c r="J105" s="78"/>
      <c r="K105" s="78"/>
      <c r="L105" s="78"/>
      <c r="M105" s="78"/>
      <c r="N105" s="78"/>
      <c r="O105" s="78"/>
      <c r="P105" s="78"/>
      <c r="Q105" s="79"/>
    </row>
    <row r="106" ht="12.75" customHeight="1">
      <c r="C106" s="94"/>
      <c r="D106" s="68" t="s">
        <v>75</v>
      </c>
      <c r="E106" s="69"/>
      <c r="F106" s="78"/>
      <c r="G106" s="78"/>
      <c r="H106" s="78"/>
      <c r="I106" s="78"/>
      <c r="J106" s="78"/>
      <c r="K106" s="78"/>
      <c r="L106" s="78"/>
      <c r="M106" s="78"/>
      <c r="N106" s="78"/>
      <c r="O106" s="78"/>
      <c r="P106" s="78"/>
      <c r="Q106" s="19"/>
    </row>
    <row r="107" ht="12.75" customHeight="1">
      <c r="C107" s="15"/>
      <c r="D107" s="68" t="s">
        <v>76</v>
      </c>
      <c r="E107" s="69"/>
      <c r="F107" s="78"/>
      <c r="G107" s="78"/>
      <c r="H107" s="78"/>
      <c r="I107" s="78"/>
      <c r="J107" s="78"/>
      <c r="K107" s="78"/>
      <c r="L107" s="78"/>
      <c r="M107" s="78"/>
      <c r="N107" s="78"/>
      <c r="O107" s="78"/>
      <c r="P107" s="78"/>
      <c r="Q107" s="19"/>
    </row>
    <row r="108" ht="12.75" customHeight="1">
      <c r="E108" s="25"/>
      <c r="F108" s="25"/>
      <c r="G108" s="25"/>
      <c r="H108" s="25"/>
      <c r="I108" s="25"/>
      <c r="J108" s="25"/>
      <c r="K108" s="25"/>
      <c r="L108" s="25"/>
      <c r="M108" s="25"/>
      <c r="N108" s="25"/>
      <c r="O108" s="25"/>
      <c r="P108" s="25"/>
    </row>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1:L1"/>
    <mergeCell ref="A4:L4"/>
    <mergeCell ref="B7:K7"/>
    <mergeCell ref="E15:H15"/>
    <mergeCell ref="E16:H16"/>
    <mergeCell ref="E17:H17"/>
    <mergeCell ref="D19:E19"/>
  </mergeCells>
  <printOptions/>
  <pageMargins bottom="0.75" footer="0.0" header="0.0" left="0.7" right="0.7" top="0.75"/>
  <pageSetup orientation="landscape"/>
  <drawing r:id="rId2"/>
  <legacyDrawing r:id="rId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9.29"/>
    <col customWidth="1" min="2" max="2" width="4.71"/>
    <col customWidth="1" min="3" max="14" width="6.43"/>
  </cols>
  <sheetData>
    <row r="1" ht="12.75" customHeight="1">
      <c r="C1" s="107" t="s">
        <v>101</v>
      </c>
      <c r="D1" s="107" t="s">
        <v>102</v>
      </c>
      <c r="E1" s="107" t="s">
        <v>103</v>
      </c>
      <c r="F1" s="107" t="s">
        <v>101</v>
      </c>
      <c r="G1" s="107" t="s">
        <v>102</v>
      </c>
      <c r="H1" s="107" t="s">
        <v>103</v>
      </c>
      <c r="I1" s="107" t="s">
        <v>101</v>
      </c>
      <c r="J1" s="107" t="s">
        <v>102</v>
      </c>
      <c r="K1" s="107" t="s">
        <v>103</v>
      </c>
      <c r="L1" s="107" t="s">
        <v>101</v>
      </c>
      <c r="M1" s="107" t="s">
        <v>102</v>
      </c>
      <c r="N1" s="107" t="s">
        <v>103</v>
      </c>
    </row>
    <row r="2" ht="12.75" customHeight="1">
      <c r="B2" s="108" t="s">
        <v>104</v>
      </c>
    </row>
    <row r="3" ht="12.75" customHeight="1">
      <c r="A3" s="108" t="s">
        <v>105</v>
      </c>
      <c r="B3" s="109" t="str">
        <f>'Practical Programming Novice Pr'!D28</f>
        <v>2x5</v>
      </c>
      <c r="C3" s="110">
        <f>'Practical Programming Novice Pr'!E28</f>
        <v>45</v>
      </c>
      <c r="D3" s="110">
        <f>'Practical Programming Novice Pr'!E53</f>
        <v>45</v>
      </c>
      <c r="E3" s="110">
        <f>'Practical Programming Novice Pr'!E78</f>
        <v>45</v>
      </c>
      <c r="F3" s="110">
        <f>'Practical Programming Novice Pr'!F28</f>
        <v>45</v>
      </c>
      <c r="G3" s="110">
        <f>'Practical Programming Novice Pr'!F53</f>
        <v>45</v>
      </c>
      <c r="H3" s="110">
        <f>'Practical Programming Novice Pr'!F78</f>
        <v>45</v>
      </c>
      <c r="I3" s="110">
        <f>'Practical Programming Novice Pr'!G28</f>
        <v>45</v>
      </c>
      <c r="J3" s="110">
        <f>'Practical Programming Novice Pr'!G53</f>
        <v>45</v>
      </c>
      <c r="K3" s="110">
        <f>'Practical Programming Novice Pr'!G78</f>
        <v>45</v>
      </c>
      <c r="L3" s="110">
        <f>'Practical Programming Novice Pr'!H28</f>
        <v>45</v>
      </c>
      <c r="M3" s="110">
        <f>'Practical Programming Novice Pr'!H53</f>
        <v>45</v>
      </c>
      <c r="N3" s="110">
        <f>'Practical Programming Novice Pr'!H78</f>
        <v>45</v>
      </c>
    </row>
    <row r="4" ht="12.75" customHeight="1">
      <c r="B4" s="109" t="str">
        <f>'Practical Programming Novice Pr'!D29</f>
        <v>1x5</v>
      </c>
      <c r="C4" s="110">
        <f>'Practical Programming Novice Pr'!E29</f>
        <v>85</v>
      </c>
      <c r="D4" s="110">
        <f>'Practical Programming Novice Pr'!E54</f>
        <v>85</v>
      </c>
      <c r="E4" s="110">
        <f>'Practical Programming Novice Pr'!E79</f>
        <v>90</v>
      </c>
      <c r="F4" s="110">
        <f>'Practical Programming Novice Pr'!F29</f>
        <v>90</v>
      </c>
      <c r="G4" s="110">
        <f>'Practical Programming Novice Pr'!F54</f>
        <v>90</v>
      </c>
      <c r="H4" s="110">
        <f>'Practical Programming Novice Pr'!F79</f>
        <v>95</v>
      </c>
      <c r="I4" s="110">
        <f>'Practical Programming Novice Pr'!G29</f>
        <v>95</v>
      </c>
      <c r="J4" s="110">
        <f>'Practical Programming Novice Pr'!G54</f>
        <v>100</v>
      </c>
      <c r="K4" s="110">
        <f>'Practical Programming Novice Pr'!G79</f>
        <v>100</v>
      </c>
      <c r="L4" s="110">
        <f>'Practical Programming Novice Pr'!H29</f>
        <v>100</v>
      </c>
      <c r="M4" s="110">
        <f>'Practical Programming Novice Pr'!H54</f>
        <v>105</v>
      </c>
      <c r="N4" s="110">
        <f>'Practical Programming Novice Pr'!H79</f>
        <v>105</v>
      </c>
    </row>
    <row r="5" ht="12.75" customHeight="1">
      <c r="B5" s="109" t="str">
        <f>'Practical Programming Novice Pr'!D30</f>
        <v>1x3</v>
      </c>
      <c r="C5" s="110">
        <f>'Practical Programming Novice Pr'!E30</f>
        <v>125</v>
      </c>
      <c r="D5" s="110">
        <f>'Practical Programming Novice Pr'!E55</f>
        <v>130</v>
      </c>
      <c r="E5" s="110">
        <f>'Practical Programming Novice Pr'!E80</f>
        <v>135</v>
      </c>
      <c r="F5" s="110">
        <f>'Practical Programming Novice Pr'!F30</f>
        <v>135</v>
      </c>
      <c r="G5" s="110">
        <f>'Practical Programming Novice Pr'!F55</f>
        <v>140</v>
      </c>
      <c r="H5" s="110">
        <f>'Practical Programming Novice Pr'!F80</f>
        <v>140</v>
      </c>
      <c r="I5" s="110">
        <f>'Practical Programming Novice Pr'!G30</f>
        <v>145</v>
      </c>
      <c r="J5" s="110">
        <f>'Practical Programming Novice Pr'!G55</f>
        <v>150</v>
      </c>
      <c r="K5" s="110">
        <f>'Practical Programming Novice Pr'!G80</f>
        <v>150</v>
      </c>
      <c r="L5" s="110">
        <f>'Practical Programming Novice Pr'!H30</f>
        <v>155</v>
      </c>
      <c r="M5" s="110">
        <f>'Practical Programming Novice Pr'!H55</f>
        <v>155</v>
      </c>
      <c r="N5" s="110">
        <f>'Practical Programming Novice Pr'!H80</f>
        <v>160</v>
      </c>
    </row>
    <row r="6" ht="12.75" customHeight="1">
      <c r="B6" s="109" t="str">
        <f>'Practical Programming Novice Pr'!D31</f>
        <v>1x2</v>
      </c>
      <c r="C6" s="110">
        <f>'Practical Programming Novice Pr'!E31</f>
        <v>170</v>
      </c>
      <c r="D6" s="110">
        <f>'Practical Programming Novice Pr'!E56</f>
        <v>175</v>
      </c>
      <c r="E6" s="110">
        <f>'Practical Programming Novice Pr'!E81</f>
        <v>180</v>
      </c>
      <c r="F6" s="110">
        <f>'Practical Programming Novice Pr'!F31</f>
        <v>180</v>
      </c>
      <c r="G6" s="110">
        <f>'Practical Programming Novice Pr'!F56</f>
        <v>185</v>
      </c>
      <c r="H6" s="110">
        <f>'Practical Programming Novice Pr'!F81</f>
        <v>190</v>
      </c>
      <c r="I6" s="110">
        <f>'Practical Programming Novice Pr'!G31</f>
        <v>195</v>
      </c>
      <c r="J6" s="110">
        <f>'Practical Programming Novice Pr'!G56</f>
        <v>200</v>
      </c>
      <c r="K6" s="110">
        <f>'Practical Programming Novice Pr'!G81</f>
        <v>200</v>
      </c>
      <c r="L6" s="110">
        <f>'Practical Programming Novice Pr'!H31</f>
        <v>205</v>
      </c>
      <c r="M6" s="110">
        <f>'Practical Programming Novice Pr'!H56</f>
        <v>210</v>
      </c>
      <c r="N6" s="110">
        <f>'Practical Programming Novice Pr'!H81</f>
        <v>215</v>
      </c>
    </row>
    <row r="7" ht="12.75" customHeight="1">
      <c r="B7" s="109" t="str">
        <f>'Practical Programming Novice Pr'!D32</f>
        <v>3x5</v>
      </c>
      <c r="C7" s="110">
        <f>'Practical Programming Novice Pr'!E32</f>
        <v>215</v>
      </c>
      <c r="D7" s="110">
        <f>'Practical Programming Novice Pr'!E57</f>
        <v>220</v>
      </c>
      <c r="E7" s="110">
        <f>'Practical Programming Novice Pr'!E82</f>
        <v>225</v>
      </c>
      <c r="F7" s="110">
        <f>'Practical Programming Novice Pr'!F32</f>
        <v>230</v>
      </c>
      <c r="G7" s="110">
        <f>'Practical Programming Novice Pr'!F57</f>
        <v>235</v>
      </c>
      <c r="H7" s="110">
        <f>'Practical Programming Novice Pr'!F82</f>
        <v>240</v>
      </c>
      <c r="I7" s="110">
        <f>'Practical Programming Novice Pr'!G32</f>
        <v>245</v>
      </c>
      <c r="J7" s="110">
        <f>'Practical Programming Novice Pr'!G57</f>
        <v>250</v>
      </c>
      <c r="K7" s="110">
        <f>'Practical Programming Novice Pr'!G82</f>
        <v>255</v>
      </c>
      <c r="L7" s="110">
        <f>'Practical Programming Novice Pr'!H32</f>
        <v>260</v>
      </c>
      <c r="M7" s="110">
        <f>'Practical Programming Novice Pr'!H57</f>
        <v>265</v>
      </c>
      <c r="N7" s="110">
        <f>'Practical Programming Novice Pr'!H82</f>
        <v>270</v>
      </c>
    </row>
    <row r="8" ht="12.75" customHeight="1">
      <c r="B8" s="111"/>
      <c r="C8" s="110"/>
      <c r="D8" s="110"/>
      <c r="E8" s="110"/>
      <c r="F8" s="110"/>
      <c r="G8" s="110"/>
      <c r="H8" s="110"/>
      <c r="I8" s="110"/>
      <c r="J8" s="110"/>
      <c r="K8" s="110"/>
      <c r="L8" s="110"/>
      <c r="M8" s="110"/>
      <c r="N8" s="110"/>
    </row>
    <row r="9" ht="12.75" customHeight="1">
      <c r="A9" s="108" t="s">
        <v>106</v>
      </c>
      <c r="B9" s="109" t="str">
        <f>'Practical Programming Novice Pr'!D34</f>
        <v>2x5</v>
      </c>
      <c r="C9" s="110">
        <f>'Practical Programming Novice Pr'!E34</f>
        <v>45</v>
      </c>
      <c r="D9" s="112"/>
      <c r="E9" s="110">
        <f>'Practical Programming Novice Pr'!E84</f>
        <v>45</v>
      </c>
      <c r="F9" s="112"/>
      <c r="G9" s="110">
        <f>'Practical Programming Novice Pr'!F59</f>
        <v>45</v>
      </c>
      <c r="H9" s="112"/>
      <c r="I9" s="110">
        <f>'Practical Programming Novice Pr'!G34</f>
        <v>45</v>
      </c>
      <c r="J9" s="112"/>
      <c r="K9" s="110">
        <f>'Practical Programming Novice Pr'!G84</f>
        <v>45</v>
      </c>
      <c r="L9" s="112"/>
      <c r="M9" s="110">
        <f>'Practical Programming Novice Pr'!H59</f>
        <v>45</v>
      </c>
      <c r="N9" s="112"/>
    </row>
    <row r="10" ht="12.75" customHeight="1">
      <c r="B10" s="109" t="str">
        <f>'Practical Programming Novice Pr'!D35</f>
        <v>1x5</v>
      </c>
      <c r="C10" s="110">
        <f>'Practical Programming Novice Pr'!E35</f>
        <v>60</v>
      </c>
      <c r="D10" s="112"/>
      <c r="E10" s="110">
        <f>'Practical Programming Novice Pr'!E85</f>
        <v>65</v>
      </c>
      <c r="F10" s="112"/>
      <c r="G10" s="110">
        <f>'Practical Programming Novice Pr'!F60</f>
        <v>65</v>
      </c>
      <c r="H10" s="112"/>
      <c r="I10" s="110">
        <f>'Practical Programming Novice Pr'!G35</f>
        <v>70</v>
      </c>
      <c r="J10" s="112"/>
      <c r="K10" s="110">
        <f>'Practical Programming Novice Pr'!G85</f>
        <v>70</v>
      </c>
      <c r="L10" s="112"/>
      <c r="M10" s="110">
        <f>'Practical Programming Novice Pr'!H60</f>
        <v>75</v>
      </c>
      <c r="N10" s="112"/>
    </row>
    <row r="11" ht="12.75" customHeight="1">
      <c r="B11" s="109" t="str">
        <f>'Practical Programming Novice Pr'!D36</f>
        <v>1x3</v>
      </c>
      <c r="C11" s="110">
        <f>'Practical Programming Novice Pr'!E36</f>
        <v>85</v>
      </c>
      <c r="D11" s="112"/>
      <c r="E11" s="110">
        <f>'Practical Programming Novice Pr'!E86</f>
        <v>90</v>
      </c>
      <c r="F11" s="112"/>
      <c r="G11" s="110">
        <f>'Practical Programming Novice Pr'!F61</f>
        <v>90</v>
      </c>
      <c r="H11" s="112"/>
      <c r="I11" s="110">
        <f>'Practical Programming Novice Pr'!G36</f>
        <v>95</v>
      </c>
      <c r="J11" s="112"/>
      <c r="K11" s="110">
        <f>'Practical Programming Novice Pr'!G86</f>
        <v>100</v>
      </c>
      <c r="L11" s="112"/>
      <c r="M11" s="110">
        <f>'Practical Programming Novice Pr'!H61</f>
        <v>105</v>
      </c>
      <c r="N11" s="112"/>
    </row>
    <row r="12" ht="12.75" customHeight="1">
      <c r="B12" s="109" t="str">
        <f>'Practical Programming Novice Pr'!D37</f>
        <v>1x2</v>
      </c>
      <c r="C12" s="110">
        <f>'Practical Programming Novice Pr'!E37</f>
        <v>110</v>
      </c>
      <c r="D12" s="112"/>
      <c r="E12" s="110">
        <f>'Practical Programming Novice Pr'!E87</f>
        <v>115</v>
      </c>
      <c r="F12" s="112"/>
      <c r="G12" s="110">
        <f>'Practical Programming Novice Pr'!F62</f>
        <v>120</v>
      </c>
      <c r="H12" s="112"/>
      <c r="I12" s="110">
        <f>'Practical Programming Novice Pr'!G37</f>
        <v>125</v>
      </c>
      <c r="J12" s="112"/>
      <c r="K12" s="110">
        <f>'Practical Programming Novice Pr'!G87</f>
        <v>130</v>
      </c>
      <c r="L12" s="112"/>
      <c r="M12" s="110">
        <f>'Practical Programming Novice Pr'!H62</f>
        <v>135</v>
      </c>
      <c r="N12" s="112"/>
    </row>
    <row r="13" ht="12.75" customHeight="1">
      <c r="B13" s="109" t="str">
        <f>'Practical Programming Novice Pr'!D38</f>
        <v>3x5</v>
      </c>
      <c r="C13" s="110">
        <f>'Practical Programming Novice Pr'!E38</f>
        <v>125</v>
      </c>
      <c r="D13" s="112"/>
      <c r="E13" s="110">
        <f>'Practical Programming Novice Pr'!E88</f>
        <v>130</v>
      </c>
      <c r="F13" s="112"/>
      <c r="G13" s="110">
        <f>'Practical Programming Novice Pr'!F63</f>
        <v>135</v>
      </c>
      <c r="H13" s="112"/>
      <c r="I13" s="110">
        <f>'Practical Programming Novice Pr'!G38</f>
        <v>140</v>
      </c>
      <c r="J13" s="112"/>
      <c r="K13" s="110">
        <f>'Practical Programming Novice Pr'!G88</f>
        <v>145</v>
      </c>
      <c r="L13" s="112"/>
      <c r="M13" s="110">
        <f>'Practical Programming Novice Pr'!H63</f>
        <v>150</v>
      </c>
      <c r="N13" s="112"/>
    </row>
    <row r="14" ht="12.75" customHeight="1">
      <c r="B14" s="111"/>
      <c r="C14" s="110"/>
      <c r="D14" s="110"/>
      <c r="E14" s="110"/>
      <c r="F14" s="110"/>
      <c r="G14" s="110"/>
      <c r="H14" s="110"/>
      <c r="I14" s="110"/>
      <c r="J14" s="110"/>
      <c r="K14" s="110"/>
      <c r="L14" s="110"/>
      <c r="M14" s="110"/>
      <c r="N14" s="110"/>
    </row>
    <row r="15" ht="12.75" customHeight="1">
      <c r="A15" s="108" t="s">
        <v>60</v>
      </c>
      <c r="B15" s="109" t="str">
        <f>'Practical Programming Novice Pr'!D40</f>
        <v>2x5</v>
      </c>
      <c r="C15" s="112"/>
      <c r="D15" s="110">
        <f>'Practical Programming Novice Pr'!E65</f>
        <v>45</v>
      </c>
      <c r="E15" s="112"/>
      <c r="F15" s="110">
        <f>'Practical Programming Novice Pr'!F40</f>
        <v>45</v>
      </c>
      <c r="G15" s="112"/>
      <c r="H15" s="110">
        <f>'Practical Programming Novice Pr'!F90</f>
        <v>45</v>
      </c>
      <c r="I15" s="112"/>
      <c r="J15" s="110">
        <f>'Practical Programming Novice Pr'!G65</f>
        <v>45</v>
      </c>
      <c r="K15" s="112"/>
      <c r="L15" s="110">
        <f>'Practical Programming Novice Pr'!H40</f>
        <v>45</v>
      </c>
      <c r="M15" s="112"/>
      <c r="N15" s="110">
        <f>'Practical Programming Novice Pr'!H90</f>
        <v>45</v>
      </c>
    </row>
    <row r="16" ht="12.75" customHeight="1">
      <c r="B16" s="109" t="str">
        <f>'Practical Programming Novice Pr'!D41</f>
        <v>1x5</v>
      </c>
      <c r="C16" s="112"/>
      <c r="D16" s="110">
        <f>'Practical Programming Novice Pr'!E66</f>
        <v>35</v>
      </c>
      <c r="E16" s="112"/>
      <c r="F16" s="110">
        <f>'Practical Programming Novice Pr'!F41</f>
        <v>35</v>
      </c>
      <c r="G16" s="112"/>
      <c r="H16" s="110">
        <f>'Practical Programming Novice Pr'!F91</f>
        <v>40</v>
      </c>
      <c r="I16" s="112"/>
      <c r="J16" s="110">
        <f>'Practical Programming Novice Pr'!G66</f>
        <v>40</v>
      </c>
      <c r="K16" s="112"/>
      <c r="L16" s="110">
        <f>'Practical Programming Novice Pr'!H41</f>
        <v>45</v>
      </c>
      <c r="M16" s="112"/>
      <c r="N16" s="110">
        <f>'Practical Programming Novice Pr'!H91</f>
        <v>45</v>
      </c>
    </row>
    <row r="17" ht="12.75" customHeight="1">
      <c r="B17" s="109" t="str">
        <f>'Practical Programming Novice Pr'!D42</f>
        <v>1x3</v>
      </c>
      <c r="C17" s="112"/>
      <c r="D17" s="110">
        <f>'Practical Programming Novice Pr'!E67</f>
        <v>45</v>
      </c>
      <c r="E17" s="112"/>
      <c r="F17" s="110">
        <f>'Practical Programming Novice Pr'!F42</f>
        <v>45</v>
      </c>
      <c r="G17" s="112"/>
      <c r="H17" s="110">
        <f>'Practical Programming Novice Pr'!F92</f>
        <v>50</v>
      </c>
      <c r="I17" s="112"/>
      <c r="J17" s="110">
        <f>'Practical Programming Novice Pr'!G67</f>
        <v>55</v>
      </c>
      <c r="K17" s="112"/>
      <c r="L17" s="110">
        <f>'Practical Programming Novice Pr'!H42</f>
        <v>55</v>
      </c>
      <c r="M17" s="112"/>
      <c r="N17" s="110">
        <f>'Practical Programming Novice Pr'!H92</f>
        <v>60</v>
      </c>
    </row>
    <row r="18" ht="12.75" customHeight="1">
      <c r="B18" s="109" t="str">
        <f>'Practical Programming Novice Pr'!D43</f>
        <v>1x2</v>
      </c>
      <c r="C18" s="112"/>
      <c r="D18" s="110">
        <f>'Practical Programming Novice Pr'!E68</f>
        <v>55</v>
      </c>
      <c r="E18" s="112"/>
      <c r="F18" s="110">
        <f>'Practical Programming Novice Pr'!F43</f>
        <v>55</v>
      </c>
      <c r="G18" s="112"/>
      <c r="H18" s="110">
        <f>'Practical Programming Novice Pr'!F93</f>
        <v>60</v>
      </c>
      <c r="I18" s="112"/>
      <c r="J18" s="110">
        <f>'Practical Programming Novice Pr'!G68</f>
        <v>65</v>
      </c>
      <c r="K18" s="112"/>
      <c r="L18" s="110">
        <f>'Practical Programming Novice Pr'!H43</f>
        <v>70</v>
      </c>
      <c r="M18" s="112"/>
      <c r="N18" s="110">
        <f>'Practical Programming Novice Pr'!H93</f>
        <v>75</v>
      </c>
    </row>
    <row r="19" ht="12.75" customHeight="1">
      <c r="B19" s="109" t="str">
        <f>'Practical Programming Novice Pr'!D44</f>
        <v>5x3</v>
      </c>
      <c r="C19" s="112"/>
      <c r="D19" s="110">
        <f>'Practical Programming Novice Pr'!E69</f>
        <v>65</v>
      </c>
      <c r="E19" s="112"/>
      <c r="F19" s="110">
        <f>'Practical Programming Novice Pr'!F44</f>
        <v>70</v>
      </c>
      <c r="G19" s="112"/>
      <c r="H19" s="110">
        <f>'Practical Programming Novice Pr'!F94</f>
        <v>75</v>
      </c>
      <c r="I19" s="112"/>
      <c r="J19" s="110">
        <f>'Practical Programming Novice Pr'!G69</f>
        <v>80</v>
      </c>
      <c r="K19" s="112"/>
      <c r="L19" s="110">
        <f>'Practical Programming Novice Pr'!H44</f>
        <v>85</v>
      </c>
      <c r="M19" s="112"/>
      <c r="N19" s="110">
        <f>'Practical Programming Novice Pr'!H94</f>
        <v>90</v>
      </c>
    </row>
    <row r="20" ht="12.75" customHeight="1">
      <c r="B20" s="111"/>
      <c r="C20" s="110"/>
      <c r="D20" s="110"/>
      <c r="E20" s="110"/>
      <c r="F20" s="110"/>
      <c r="G20" s="110"/>
      <c r="H20" s="110"/>
      <c r="I20" s="110"/>
      <c r="J20" s="110"/>
      <c r="K20" s="110"/>
      <c r="L20" s="110"/>
      <c r="M20" s="110"/>
      <c r="N20" s="110"/>
    </row>
    <row r="21" ht="12.75" customHeight="1">
      <c r="A21" s="108" t="s">
        <v>61</v>
      </c>
      <c r="B21" s="109" t="str">
        <f>'Practical Programming Novice Pr'!D71</f>
        <v>2x5</v>
      </c>
      <c r="C21" s="112"/>
      <c r="D21" s="110">
        <f>'Practical Programming Novice Pr'!E71</f>
        <v>85</v>
      </c>
      <c r="E21" s="112"/>
      <c r="F21" s="112"/>
      <c r="G21" s="110">
        <f>'Practical Programming Novice Pr'!F71</f>
        <v>90</v>
      </c>
      <c r="H21" s="112"/>
      <c r="I21" s="112"/>
      <c r="J21" s="110">
        <f>'Practical Programming Novice Pr'!G71</f>
        <v>100</v>
      </c>
      <c r="K21" s="112"/>
      <c r="L21" s="112"/>
      <c r="M21" s="110">
        <f>'Practical Programming Novice Pr'!H71</f>
        <v>105</v>
      </c>
      <c r="N21" s="112"/>
    </row>
    <row r="22" ht="12.75" customHeight="1">
      <c r="B22" s="109" t="str">
        <f>'Practical Programming Novice Pr'!D72</f>
        <v>1x3</v>
      </c>
      <c r="C22" s="112"/>
      <c r="D22" s="110">
        <f>'Practical Programming Novice Pr'!E72</f>
        <v>130</v>
      </c>
      <c r="E22" s="112"/>
      <c r="F22" s="112"/>
      <c r="G22" s="110">
        <f>'Practical Programming Novice Pr'!F72</f>
        <v>140</v>
      </c>
      <c r="H22" s="112"/>
      <c r="I22" s="112"/>
      <c r="J22" s="110">
        <f>'Practical Programming Novice Pr'!G72</f>
        <v>150</v>
      </c>
      <c r="K22" s="112"/>
      <c r="L22" s="112"/>
      <c r="M22" s="110">
        <f>'Practical Programming Novice Pr'!H72</f>
        <v>155</v>
      </c>
      <c r="N22" s="112"/>
    </row>
    <row r="23" ht="12.75" customHeight="1">
      <c r="B23" s="109" t="str">
        <f>'Practical Programming Novice Pr'!D73</f>
        <v>1x2</v>
      </c>
      <c r="C23" s="112"/>
      <c r="D23" s="110">
        <f>'Practical Programming Novice Pr'!E73</f>
        <v>185</v>
      </c>
      <c r="E23" s="112"/>
      <c r="F23" s="112"/>
      <c r="G23" s="110">
        <f>'Practical Programming Novice Pr'!F73</f>
        <v>195</v>
      </c>
      <c r="H23" s="112"/>
      <c r="I23" s="112"/>
      <c r="J23" s="110">
        <f>'Practical Programming Novice Pr'!G73</f>
        <v>210</v>
      </c>
      <c r="K23" s="112"/>
      <c r="L23" s="112"/>
      <c r="M23" s="110">
        <f>'Practical Programming Novice Pr'!H73</f>
        <v>225</v>
      </c>
      <c r="N23" s="112"/>
    </row>
    <row r="24" ht="12.75" customHeight="1">
      <c r="B24" s="109" t="str">
        <f>'Practical Programming Novice Pr'!D74</f>
        <v>1x5</v>
      </c>
      <c r="C24" s="112"/>
      <c r="D24" s="110">
        <f>'Practical Programming Novice Pr'!E74</f>
        <v>220</v>
      </c>
      <c r="E24" s="112"/>
      <c r="F24" s="112"/>
      <c r="G24" s="110">
        <f>'Practical Programming Novice Pr'!F74</f>
        <v>235</v>
      </c>
      <c r="H24" s="112"/>
      <c r="I24" s="112"/>
      <c r="J24" s="110">
        <f>'Practical Programming Novice Pr'!G74</f>
        <v>250</v>
      </c>
      <c r="K24" s="112"/>
      <c r="L24" s="112"/>
      <c r="M24" s="110">
        <f>'Practical Programming Novice Pr'!H74</f>
        <v>265</v>
      </c>
      <c r="N24" s="112"/>
    </row>
    <row r="25" ht="13.5" customHeight="1">
      <c r="B25" s="111"/>
      <c r="C25" s="113"/>
      <c r="D25" s="110"/>
      <c r="E25" s="110"/>
      <c r="F25" s="113"/>
      <c r="G25" s="110"/>
      <c r="H25" s="110"/>
      <c r="I25" s="113"/>
      <c r="J25" s="110"/>
      <c r="K25" s="110"/>
      <c r="L25" s="113"/>
      <c r="M25" s="110"/>
      <c r="N25" s="110"/>
    </row>
    <row r="26" ht="12.75" customHeight="1">
      <c r="A26" s="108" t="s">
        <v>107</v>
      </c>
      <c r="B26" s="109" t="s">
        <v>108</v>
      </c>
      <c r="C26" s="114"/>
      <c r="D26" s="112"/>
      <c r="E26" s="112"/>
      <c r="F26" s="114"/>
      <c r="G26" s="112"/>
      <c r="H26" s="112"/>
      <c r="I26" s="114"/>
      <c r="J26" s="112"/>
      <c r="K26" s="112"/>
      <c r="L26" s="114"/>
      <c r="M26" s="112"/>
      <c r="N26" s="112"/>
    </row>
    <row r="27" ht="12.75" customHeight="1">
      <c r="B27" s="109" t="s">
        <v>109</v>
      </c>
      <c r="C27" s="114"/>
      <c r="D27" s="112"/>
      <c r="E27" s="112"/>
      <c r="F27" s="114"/>
      <c r="G27" s="112"/>
      <c r="H27" s="112"/>
      <c r="I27" s="114"/>
      <c r="J27" s="112"/>
      <c r="K27" s="112"/>
      <c r="L27" s="114"/>
      <c r="M27" s="112"/>
      <c r="N27" s="112"/>
    </row>
    <row r="28" ht="13.5" customHeight="1">
      <c r="B28" s="109" t="s">
        <v>110</v>
      </c>
      <c r="C28" s="114"/>
      <c r="D28" s="112"/>
      <c r="E28" s="112"/>
      <c r="F28" s="114"/>
      <c r="G28" s="112"/>
      <c r="H28" s="112"/>
      <c r="I28" s="114"/>
      <c r="J28" s="112"/>
      <c r="K28" s="112"/>
      <c r="L28" s="114"/>
      <c r="M28" s="112"/>
      <c r="N28" s="112"/>
    </row>
    <row r="29" ht="13.5" customHeight="1">
      <c r="B29" s="111"/>
      <c r="C29" s="115"/>
      <c r="D29" s="110"/>
      <c r="E29" s="113"/>
      <c r="F29" s="115"/>
      <c r="G29" s="110"/>
      <c r="H29" s="113"/>
      <c r="I29" s="115"/>
      <c r="J29" s="110"/>
      <c r="K29" s="113"/>
      <c r="L29" s="115"/>
      <c r="M29" s="110"/>
      <c r="N29" s="113"/>
    </row>
    <row r="30" ht="12.75" customHeight="1">
      <c r="A30" s="108" t="s">
        <v>111</v>
      </c>
      <c r="B30" s="109" t="s">
        <v>108</v>
      </c>
      <c r="C30" s="112"/>
      <c r="D30" s="112"/>
      <c r="E30" s="114"/>
      <c r="F30" s="112"/>
      <c r="G30" s="112"/>
      <c r="H30" s="114"/>
      <c r="I30" s="112"/>
      <c r="J30" s="112"/>
      <c r="K30" s="114"/>
      <c r="L30" s="112"/>
      <c r="M30" s="112"/>
      <c r="N30" s="114"/>
    </row>
    <row r="31" ht="12.75" customHeight="1">
      <c r="B31" s="109" t="s">
        <v>109</v>
      </c>
      <c r="C31" s="112"/>
      <c r="D31" s="112"/>
      <c r="E31" s="114"/>
      <c r="F31" s="112"/>
      <c r="G31" s="112"/>
      <c r="H31" s="114"/>
      <c r="I31" s="112"/>
      <c r="J31" s="112"/>
      <c r="K31" s="114"/>
      <c r="L31" s="112"/>
      <c r="M31" s="112"/>
      <c r="N31" s="114"/>
    </row>
    <row r="32" ht="13.5" customHeight="1">
      <c r="B32" s="109" t="s">
        <v>110</v>
      </c>
      <c r="C32" s="112"/>
      <c r="D32" s="112"/>
      <c r="E32" s="114"/>
      <c r="F32" s="112"/>
      <c r="G32" s="112"/>
      <c r="H32" s="114"/>
      <c r="I32" s="112"/>
      <c r="J32" s="112"/>
      <c r="K32" s="114"/>
      <c r="L32" s="112"/>
      <c r="M32" s="112"/>
      <c r="N32" s="114"/>
    </row>
    <row r="33" ht="12.75" customHeight="1">
      <c r="E33" s="116"/>
      <c r="H33" s="116"/>
      <c r="K33" s="116"/>
      <c r="N33" s="116"/>
    </row>
    <row r="34" ht="12.75" customHeight="1"/>
    <row r="35" ht="12.75" customHeight="1"/>
    <row r="36" ht="12.75" customHeight="1"/>
    <row r="37" ht="12.75" customHeight="1"/>
    <row r="38" ht="12.75" customHeight="1"/>
    <row r="39" ht="12.75" customHeight="1"/>
    <row r="40" ht="12.75" customHeight="1">
      <c r="A40" s="108" t="s">
        <v>112</v>
      </c>
      <c r="C40" s="108">
        <v>45.0</v>
      </c>
      <c r="D40" s="108">
        <v>35.0</v>
      </c>
      <c r="E40" s="108">
        <v>25.0</v>
      </c>
      <c r="F40" s="108">
        <v>10.0</v>
      </c>
      <c r="G40" s="108">
        <v>5.0</v>
      </c>
      <c r="H40" s="108">
        <v>2.5</v>
      </c>
    </row>
    <row r="41" ht="12.75" customHeight="1">
      <c r="A41" s="108">
        <f>C$7</f>
        <v>215</v>
      </c>
      <c r="C41" s="108">
        <f t="shared" ref="C41:C52" si="1">IF(ISODD(((A41-45-MOD(A41-45,$C$40))/$C$40)),((A41-45-MOD(A41-45,$C$40))/$C$40-1)/2,(A41-45-MOD(A41-45,$C$40))/(2*$C$40))</f>
        <v>1</v>
      </c>
      <c r="D41" s="108">
        <f t="shared" ref="D41:D52" si="2">IF(ISODD(((A41-45-2*$C$40*C41)-MOD((A41-45-2*$C$40*C41),$D$40))/$D$40),(((A41-45-2*$C$40*C41)-MOD((A41-45-2*$C$40*C41),$D$40))/$D$40-1)/2,((A41-45-2*$C$40*C41)-MOD((A41-45-2*$C$40*C41),$D$40))/(2*$D$40))</f>
        <v>1</v>
      </c>
      <c r="E41" s="108">
        <f t="shared" ref="E41:E52" si="3">IF(ISODD((((A41-45-2*($C$40*C41+$D$40*D41))-MOD((A41-45-2*($C$40*C41+$D$40*D41)),$E$40))/$E$40)),((((A41-45-2*($C$40*C41+$D$40*D41))-MOD((A41-45-2*($C$40*C41+$D$40*D41)),$E$40))/$E$40)-1)/2,(((A41-45-2*($C$40*C41+$D$40*D41))-MOD((A41-45-2*($C$40*C41+$D$40*D41)),$E$40))/(2*$E$40)))</f>
        <v>0</v>
      </c>
      <c r="F41" s="108">
        <f t="shared" ref="F41:F52" si="4">IF(ISODD(((A41-45-2*($C$40*C41+$D$40*D41+$E$40*E41))-MOD((A41-45-2*($C$40*C41+$D$40*D41+$E$40*E41)),$F$40))/$F$40),((((A41-45-2*($C$40*C41+$D$40*D41+$E$40*E41))-MOD((A41-45-2*($C$40*C41+$D$40*D41+$E$40*E41)),$F$40))/$F$40-1)/2),((A41-45-2*($C$40*C41+$D$40*D41+$E$40*E41))-MOD((A41-45-2*($C$40*C41+$D$40*D41+$E$40*E41)),$F$40))/(2*$F$40))</f>
        <v>0</v>
      </c>
      <c r="G41" s="108">
        <f t="shared" ref="G41:G52" si="5">IF(ISODD((((A41-45-2*($C$40*C41+$D$40*D41+$E$40*E41+$F$40*F41))-MOD((A41-45-2*($C$40*C41+$D$40*D41+$E$40*E41+$F$40*F41)),$G$40))/$G$40)),((((A41-45-2*($C$40*C41+$D$40*D41+$E$40*E41+$F$40*F41))-MOD((A41-45-2*($C$40*C41+$D$40*D41+$E$40*E41+$F$40*F41)),$G$40))/$G$40)-1)/2,(((A41-45-2*($C$40*C41+$D$40*D41+$E$40*E41+$F$40*F41))-MOD((A41-45-2*($C$40*C41+$D$40*D41+$E$40*E41+$F$40*F41)),$G$40))/(2*$G$40)))</f>
        <v>1</v>
      </c>
      <c r="H41" s="108">
        <f t="shared" ref="H41:H52" si="6">IF(ISODD((((A41-45-2*($C$40*C41+$D$40*D41+$E$40*E41+$F$40*F41+$G$40*G41))-MOD((A41-45-2*($C$40*C41+$D$40*D41+$E$40*E41+$F$40*F41+$G$40*G41)),$H$40))/$H$40)),((((A41-45-2*($C$40*C41+$D$40*D41+$E$40*E41+$F$40*F41+$G$40*G41))-MOD((A41-45-2*($C$40*C41+$D$40*D41+$E$40*E41+$F$40*F41+$G$40*G41)),$H$40))/$H$40)-1)/2,(((A41-45-2*($C$40*C41+$D$40*D41+$E$40*E41+$F$40*F41+$G$40*G41))-MOD((A41-45-2*($C$40*C41+$D$40*D41+$E$40*E41+$F$40*F41+$G$40*G41)),$H$40))/(2*$H$40)))</f>
        <v>0</v>
      </c>
    </row>
    <row r="42" ht="12.75" customHeight="1">
      <c r="A42" s="108">
        <f>D$7</f>
        <v>220</v>
      </c>
      <c r="C42" s="108">
        <f t="shared" si="1"/>
        <v>1</v>
      </c>
      <c r="D42" s="108">
        <f t="shared" si="2"/>
        <v>1</v>
      </c>
      <c r="E42" s="108">
        <f t="shared" si="3"/>
        <v>0</v>
      </c>
      <c r="F42" s="108">
        <f t="shared" si="4"/>
        <v>0</v>
      </c>
      <c r="G42" s="108">
        <f t="shared" si="5"/>
        <v>1</v>
      </c>
      <c r="H42" s="108">
        <f t="shared" si="6"/>
        <v>1</v>
      </c>
    </row>
    <row r="43" ht="12.75" customHeight="1">
      <c r="A43" s="108">
        <f>E$7</f>
        <v>225</v>
      </c>
      <c r="C43" s="108">
        <f t="shared" si="1"/>
        <v>2</v>
      </c>
      <c r="D43" s="108">
        <f t="shared" si="2"/>
        <v>0</v>
      </c>
      <c r="E43" s="108">
        <f t="shared" si="3"/>
        <v>0</v>
      </c>
      <c r="F43" s="108">
        <f t="shared" si="4"/>
        <v>0</v>
      </c>
      <c r="G43" s="108">
        <f t="shared" si="5"/>
        <v>0</v>
      </c>
      <c r="H43" s="108">
        <f t="shared" si="6"/>
        <v>0</v>
      </c>
    </row>
    <row r="44" ht="12.75" customHeight="1">
      <c r="A44" s="108">
        <f>F$7</f>
        <v>230</v>
      </c>
      <c r="C44" s="108">
        <f t="shared" si="1"/>
        <v>2</v>
      </c>
      <c r="D44" s="108">
        <f t="shared" si="2"/>
        <v>0</v>
      </c>
      <c r="E44" s="108">
        <f t="shared" si="3"/>
        <v>0</v>
      </c>
      <c r="F44" s="108">
        <f t="shared" si="4"/>
        <v>0</v>
      </c>
      <c r="G44" s="108">
        <f t="shared" si="5"/>
        <v>0</v>
      </c>
      <c r="H44" s="108">
        <f t="shared" si="6"/>
        <v>1</v>
      </c>
    </row>
    <row r="45" ht="12.75" customHeight="1">
      <c r="A45" s="108">
        <f>G$7</f>
        <v>235</v>
      </c>
      <c r="C45" s="108">
        <f t="shared" si="1"/>
        <v>2</v>
      </c>
      <c r="D45" s="108">
        <f t="shared" si="2"/>
        <v>0</v>
      </c>
      <c r="E45" s="108">
        <f t="shared" si="3"/>
        <v>0</v>
      </c>
      <c r="F45" s="108">
        <f t="shared" si="4"/>
        <v>0</v>
      </c>
      <c r="G45" s="108">
        <f t="shared" si="5"/>
        <v>1</v>
      </c>
      <c r="H45" s="108">
        <f t="shared" si="6"/>
        <v>0</v>
      </c>
    </row>
    <row r="46" ht="12.75" customHeight="1">
      <c r="A46" s="108">
        <f>H$7</f>
        <v>240</v>
      </c>
      <c r="C46" s="108">
        <f t="shared" si="1"/>
        <v>2</v>
      </c>
      <c r="D46" s="108">
        <f t="shared" si="2"/>
        <v>0</v>
      </c>
      <c r="E46" s="108">
        <f t="shared" si="3"/>
        <v>0</v>
      </c>
      <c r="F46" s="108">
        <f t="shared" si="4"/>
        <v>0</v>
      </c>
      <c r="G46" s="108">
        <f t="shared" si="5"/>
        <v>1</v>
      </c>
      <c r="H46" s="108">
        <f t="shared" si="6"/>
        <v>1</v>
      </c>
    </row>
    <row r="47" ht="12.75" customHeight="1">
      <c r="A47" s="108">
        <f>I$7</f>
        <v>245</v>
      </c>
      <c r="C47" s="108">
        <f t="shared" si="1"/>
        <v>2</v>
      </c>
      <c r="D47" s="108">
        <f t="shared" si="2"/>
        <v>0</v>
      </c>
      <c r="E47" s="108">
        <f t="shared" si="3"/>
        <v>0</v>
      </c>
      <c r="F47" s="108">
        <f t="shared" si="4"/>
        <v>1</v>
      </c>
      <c r="G47" s="108">
        <f t="shared" si="5"/>
        <v>0</v>
      </c>
      <c r="H47" s="108">
        <f t="shared" si="6"/>
        <v>0</v>
      </c>
    </row>
    <row r="48" ht="12.75" customHeight="1">
      <c r="A48" s="108">
        <f>J$7</f>
        <v>250</v>
      </c>
      <c r="C48" s="108">
        <f t="shared" si="1"/>
        <v>2</v>
      </c>
      <c r="D48" s="108">
        <f t="shared" si="2"/>
        <v>0</v>
      </c>
      <c r="E48" s="108">
        <f t="shared" si="3"/>
        <v>0</v>
      </c>
      <c r="F48" s="108">
        <f t="shared" si="4"/>
        <v>1</v>
      </c>
      <c r="G48" s="108">
        <f t="shared" si="5"/>
        <v>0</v>
      </c>
      <c r="H48" s="108">
        <f t="shared" si="6"/>
        <v>1</v>
      </c>
    </row>
    <row r="49" ht="12.75" customHeight="1">
      <c r="A49" s="108">
        <f>K$7</f>
        <v>255</v>
      </c>
      <c r="C49" s="108">
        <f t="shared" si="1"/>
        <v>2</v>
      </c>
      <c r="D49" s="108">
        <f t="shared" si="2"/>
        <v>0</v>
      </c>
      <c r="E49" s="108">
        <f t="shared" si="3"/>
        <v>0</v>
      </c>
      <c r="F49" s="108">
        <f t="shared" si="4"/>
        <v>1</v>
      </c>
      <c r="G49" s="108">
        <f t="shared" si="5"/>
        <v>1</v>
      </c>
      <c r="H49" s="108">
        <f t="shared" si="6"/>
        <v>0</v>
      </c>
    </row>
    <row r="50" ht="12.75" customHeight="1">
      <c r="A50" s="108">
        <f>L$7</f>
        <v>260</v>
      </c>
      <c r="C50" s="108">
        <f t="shared" si="1"/>
        <v>2</v>
      </c>
      <c r="D50" s="108">
        <f t="shared" si="2"/>
        <v>0</v>
      </c>
      <c r="E50" s="108">
        <f t="shared" si="3"/>
        <v>0</v>
      </c>
      <c r="F50" s="108">
        <f t="shared" si="4"/>
        <v>1</v>
      </c>
      <c r="G50" s="108">
        <f t="shared" si="5"/>
        <v>1</v>
      </c>
      <c r="H50" s="108">
        <f t="shared" si="6"/>
        <v>1</v>
      </c>
    </row>
    <row r="51" ht="12.75" customHeight="1">
      <c r="A51" s="108">
        <f>M$7</f>
        <v>265</v>
      </c>
      <c r="C51" s="108">
        <f t="shared" si="1"/>
        <v>2</v>
      </c>
      <c r="D51" s="108">
        <f t="shared" si="2"/>
        <v>0</v>
      </c>
      <c r="E51" s="108">
        <f t="shared" si="3"/>
        <v>0</v>
      </c>
      <c r="F51" s="108">
        <f t="shared" si="4"/>
        <v>2</v>
      </c>
      <c r="G51" s="108">
        <f t="shared" si="5"/>
        <v>0</v>
      </c>
      <c r="H51" s="108">
        <f t="shared" si="6"/>
        <v>0</v>
      </c>
    </row>
    <row r="52" ht="12.75" customHeight="1">
      <c r="A52" s="108">
        <f>N$7</f>
        <v>270</v>
      </c>
      <c r="C52" s="108">
        <f t="shared" si="1"/>
        <v>2</v>
      </c>
      <c r="D52" s="108">
        <f t="shared" si="2"/>
        <v>0</v>
      </c>
      <c r="E52" s="108">
        <f t="shared" si="3"/>
        <v>0</v>
      </c>
      <c r="F52" s="108">
        <f t="shared" si="4"/>
        <v>2</v>
      </c>
      <c r="G52" s="108">
        <f t="shared" si="5"/>
        <v>0</v>
      </c>
      <c r="H52" s="108">
        <f t="shared" si="6"/>
        <v>1</v>
      </c>
    </row>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11.57"/>
    <col customWidth="1" min="2" max="2" width="4.71"/>
    <col customWidth="1" min="3" max="14" width="6.43"/>
  </cols>
  <sheetData>
    <row r="1" ht="12.75" customHeight="1">
      <c r="C1" s="107" t="s">
        <v>101</v>
      </c>
      <c r="D1" s="107" t="s">
        <v>102</v>
      </c>
      <c r="E1" s="107" t="s">
        <v>103</v>
      </c>
      <c r="F1" s="107" t="s">
        <v>101</v>
      </c>
      <c r="G1" s="107" t="s">
        <v>102</v>
      </c>
      <c r="H1" s="107" t="s">
        <v>103</v>
      </c>
      <c r="I1" s="107" t="s">
        <v>101</v>
      </c>
      <c r="J1" s="107" t="s">
        <v>102</v>
      </c>
      <c r="K1" s="107" t="s">
        <v>103</v>
      </c>
      <c r="L1" s="107" t="s">
        <v>101</v>
      </c>
      <c r="M1" s="107" t="s">
        <v>102</v>
      </c>
      <c r="N1" s="107" t="s">
        <v>103</v>
      </c>
    </row>
    <row r="2" ht="12.75" customHeight="1">
      <c r="B2" s="108" t="s">
        <v>104</v>
      </c>
    </row>
    <row r="3" ht="12.75" customHeight="1">
      <c r="A3" s="108" t="s">
        <v>105</v>
      </c>
      <c r="B3" s="109" t="str">
        <f>'Practical Programming Novice Pr'!D28</f>
        <v>2x5</v>
      </c>
      <c r="C3" s="110">
        <f>'Wichita Falls Novice Program'!E29</f>
        <v>45</v>
      </c>
      <c r="D3" s="110">
        <f>'Wichita Falls Novice Program'!E54</f>
        <v>45</v>
      </c>
      <c r="E3" s="110">
        <f>'Wichita Falls Novice Program'!E85</f>
        <v>45</v>
      </c>
      <c r="F3" s="110">
        <f>'Wichita Falls Novice Program'!F29</f>
        <v>45</v>
      </c>
      <c r="G3" s="110">
        <f>'Wichita Falls Novice Program'!F54</f>
        <v>45</v>
      </c>
      <c r="H3" s="110">
        <f>'Wichita Falls Novice Program'!F85</f>
        <v>45</v>
      </c>
      <c r="I3" s="110">
        <f>'Wichita Falls Novice Program'!G29</f>
        <v>45</v>
      </c>
      <c r="J3" s="110">
        <f>'Wichita Falls Novice Program'!G54</f>
        <v>45</v>
      </c>
      <c r="K3" s="110">
        <f>'Wichita Falls Novice Program'!G85</f>
        <v>45</v>
      </c>
      <c r="L3" s="110">
        <f>'Wichita Falls Novice Program'!H29</f>
        <v>45</v>
      </c>
      <c r="M3" s="110">
        <f>'Wichita Falls Novice Program'!H54</f>
        <v>45</v>
      </c>
      <c r="N3" s="110">
        <f>'Wichita Falls Novice Program'!H85</f>
        <v>45</v>
      </c>
    </row>
    <row r="4" ht="12.75" customHeight="1">
      <c r="B4" s="109" t="str">
        <f>'Practical Programming Novice Pr'!D29</f>
        <v>1x5</v>
      </c>
      <c r="C4" s="110">
        <f>'Wichita Falls Novice Program'!E30</f>
        <v>85</v>
      </c>
      <c r="D4" s="110">
        <f>'Wichita Falls Novice Program'!E55</f>
        <v>85</v>
      </c>
      <c r="E4" s="110">
        <f>'Wichita Falls Novice Program'!E86</f>
        <v>90</v>
      </c>
      <c r="F4" s="110">
        <f>'Wichita Falls Novice Program'!F30</f>
        <v>90</v>
      </c>
      <c r="G4" s="110">
        <f>'Wichita Falls Novice Program'!F55</f>
        <v>90</v>
      </c>
      <c r="H4" s="110">
        <f>'Wichita Falls Novice Program'!F86</f>
        <v>95</v>
      </c>
      <c r="I4" s="110">
        <f>'Wichita Falls Novice Program'!G30</f>
        <v>95</v>
      </c>
      <c r="J4" s="110">
        <f>'Wichita Falls Novice Program'!G55</f>
        <v>100</v>
      </c>
      <c r="K4" s="110">
        <f>'Wichita Falls Novice Program'!G86</f>
        <v>100</v>
      </c>
      <c r="L4" s="110">
        <f>'Wichita Falls Novice Program'!H30</f>
        <v>100</v>
      </c>
      <c r="M4" s="110">
        <f>'Wichita Falls Novice Program'!H55</f>
        <v>105</v>
      </c>
      <c r="N4" s="110">
        <f>'Wichita Falls Novice Program'!H86</f>
        <v>105</v>
      </c>
    </row>
    <row r="5" ht="12.75" customHeight="1">
      <c r="B5" s="109" t="str">
        <f>'Practical Programming Novice Pr'!D30</f>
        <v>1x3</v>
      </c>
      <c r="C5" s="110">
        <f>'Wichita Falls Novice Program'!E31</f>
        <v>125</v>
      </c>
      <c r="D5" s="110">
        <f>'Wichita Falls Novice Program'!E56</f>
        <v>130</v>
      </c>
      <c r="E5" s="110">
        <f>'Wichita Falls Novice Program'!E87</f>
        <v>135</v>
      </c>
      <c r="F5" s="110">
        <f>'Wichita Falls Novice Program'!F31</f>
        <v>135</v>
      </c>
      <c r="G5" s="110">
        <f>'Wichita Falls Novice Program'!F56</f>
        <v>140</v>
      </c>
      <c r="H5" s="110">
        <f>'Wichita Falls Novice Program'!F87</f>
        <v>140</v>
      </c>
      <c r="I5" s="110">
        <f>'Wichita Falls Novice Program'!G31</f>
        <v>145</v>
      </c>
      <c r="J5" s="110">
        <f>'Wichita Falls Novice Program'!G56</f>
        <v>150</v>
      </c>
      <c r="K5" s="110">
        <f>'Wichita Falls Novice Program'!G87</f>
        <v>150</v>
      </c>
      <c r="L5" s="110">
        <f>'Wichita Falls Novice Program'!H31</f>
        <v>155</v>
      </c>
      <c r="M5" s="110">
        <f>'Wichita Falls Novice Program'!H56</f>
        <v>155</v>
      </c>
      <c r="N5" s="110">
        <f>'Wichita Falls Novice Program'!H87</f>
        <v>160</v>
      </c>
    </row>
    <row r="6" ht="12.75" customHeight="1">
      <c r="B6" s="109" t="str">
        <f>'Practical Programming Novice Pr'!D31</f>
        <v>1x2</v>
      </c>
      <c r="C6" s="110">
        <f>'Wichita Falls Novice Program'!E32</f>
        <v>170</v>
      </c>
      <c r="D6" s="110">
        <f>'Wichita Falls Novice Program'!E57</f>
        <v>175</v>
      </c>
      <c r="E6" s="110">
        <f>'Wichita Falls Novice Program'!E88</f>
        <v>180</v>
      </c>
      <c r="F6" s="110">
        <f>'Wichita Falls Novice Program'!F32</f>
        <v>180</v>
      </c>
      <c r="G6" s="110">
        <f>'Wichita Falls Novice Program'!F57</f>
        <v>185</v>
      </c>
      <c r="H6" s="110">
        <f>'Wichita Falls Novice Program'!F88</f>
        <v>190</v>
      </c>
      <c r="I6" s="110">
        <f>'Wichita Falls Novice Program'!G32</f>
        <v>195</v>
      </c>
      <c r="J6" s="110">
        <f>'Wichita Falls Novice Program'!G57</f>
        <v>200</v>
      </c>
      <c r="K6" s="110">
        <f>'Wichita Falls Novice Program'!G88</f>
        <v>200</v>
      </c>
      <c r="L6" s="110">
        <f>'Wichita Falls Novice Program'!H32</f>
        <v>205</v>
      </c>
      <c r="M6" s="110">
        <f>'Wichita Falls Novice Program'!H57</f>
        <v>210</v>
      </c>
      <c r="N6" s="110">
        <f>'Wichita Falls Novice Program'!H88</f>
        <v>215</v>
      </c>
    </row>
    <row r="7" ht="12.75" customHeight="1">
      <c r="B7" s="109" t="str">
        <f>'Practical Programming Novice Pr'!D32</f>
        <v>3x5</v>
      </c>
      <c r="C7" s="110">
        <f>'Wichita Falls Novice Program'!E33</f>
        <v>215</v>
      </c>
      <c r="D7" s="110">
        <f>'Wichita Falls Novice Program'!E58</f>
        <v>220</v>
      </c>
      <c r="E7" s="110">
        <f>'Wichita Falls Novice Program'!E89</f>
        <v>225</v>
      </c>
      <c r="F7" s="110">
        <f>'Wichita Falls Novice Program'!F33</f>
        <v>230</v>
      </c>
      <c r="G7" s="110">
        <f>'Wichita Falls Novice Program'!F58</f>
        <v>235</v>
      </c>
      <c r="H7" s="110">
        <f>'Wichita Falls Novice Program'!F89</f>
        <v>240</v>
      </c>
      <c r="I7" s="110">
        <f>'Wichita Falls Novice Program'!G33</f>
        <v>245</v>
      </c>
      <c r="J7" s="110">
        <f>'Wichita Falls Novice Program'!G58</f>
        <v>250</v>
      </c>
      <c r="K7" s="110">
        <f>'Wichita Falls Novice Program'!G89</f>
        <v>255</v>
      </c>
      <c r="L7" s="110">
        <f>'Wichita Falls Novice Program'!H33</f>
        <v>260</v>
      </c>
      <c r="M7" s="110">
        <f>'Wichita Falls Novice Program'!H58</f>
        <v>265</v>
      </c>
      <c r="N7" s="110">
        <f>'Wichita Falls Novice Program'!H89</f>
        <v>270</v>
      </c>
    </row>
    <row r="8" ht="12.75" customHeight="1">
      <c r="B8" s="111"/>
      <c r="C8" s="110"/>
      <c r="D8" s="110"/>
      <c r="E8" s="110"/>
      <c r="F8" s="110"/>
      <c r="G8" s="110"/>
      <c r="H8" s="110"/>
      <c r="I8" s="110"/>
      <c r="J8" s="110"/>
      <c r="K8" s="110"/>
      <c r="L8" s="110"/>
      <c r="M8" s="110"/>
      <c r="N8" s="110"/>
    </row>
    <row r="9" ht="12.75" customHeight="1">
      <c r="A9" s="108" t="s">
        <v>106</v>
      </c>
      <c r="B9" s="109" t="str">
        <f>'Practical Programming Novice Pr'!D34</f>
        <v>2x5</v>
      </c>
      <c r="C9" s="110">
        <f>'Wichita Falls Novice Program'!E35</f>
        <v>45</v>
      </c>
      <c r="D9" s="112"/>
      <c r="E9" s="110">
        <f>'Wichita Falls Novice Program'!E91</f>
        <v>45</v>
      </c>
      <c r="F9" s="112"/>
      <c r="G9" s="110">
        <f>'Wichita Falls Novice Program'!F60</f>
        <v>45</v>
      </c>
      <c r="H9" s="112"/>
      <c r="I9" s="110">
        <f>'Wichita Falls Novice Program'!G35</f>
        <v>45</v>
      </c>
      <c r="J9" s="112"/>
      <c r="K9" s="110">
        <f>'Wichita Falls Novice Program'!G91</f>
        <v>45</v>
      </c>
      <c r="L9" s="112"/>
      <c r="M9" s="110">
        <f>'Wichita Falls Novice Program'!H60</f>
        <v>45</v>
      </c>
      <c r="N9" s="112"/>
    </row>
    <row r="10" ht="12.75" customHeight="1">
      <c r="B10" s="109" t="str">
        <f>'Practical Programming Novice Pr'!D35</f>
        <v>1x5</v>
      </c>
      <c r="C10" s="110">
        <f>'Wichita Falls Novice Program'!E36</f>
        <v>60</v>
      </c>
      <c r="D10" s="112"/>
      <c r="E10" s="110">
        <f>'Wichita Falls Novice Program'!E92</f>
        <v>65</v>
      </c>
      <c r="F10" s="112"/>
      <c r="G10" s="110">
        <f>'Wichita Falls Novice Program'!F61</f>
        <v>65</v>
      </c>
      <c r="H10" s="112"/>
      <c r="I10" s="110">
        <f>'Wichita Falls Novice Program'!G36</f>
        <v>70</v>
      </c>
      <c r="J10" s="112"/>
      <c r="K10" s="110">
        <f>'Wichita Falls Novice Program'!G92</f>
        <v>70</v>
      </c>
      <c r="L10" s="112"/>
      <c r="M10" s="110">
        <f>'Wichita Falls Novice Program'!H61</f>
        <v>75</v>
      </c>
      <c r="N10" s="112"/>
    </row>
    <row r="11" ht="12.75" customHeight="1">
      <c r="B11" s="109" t="str">
        <f>'Practical Programming Novice Pr'!D36</f>
        <v>1x3</v>
      </c>
      <c r="C11" s="110">
        <f>'Wichita Falls Novice Program'!E37</f>
        <v>85</v>
      </c>
      <c r="D11" s="112"/>
      <c r="E11" s="110">
        <f>'Wichita Falls Novice Program'!E93</f>
        <v>90</v>
      </c>
      <c r="F11" s="112"/>
      <c r="G11" s="110">
        <f>'Wichita Falls Novice Program'!F62</f>
        <v>90</v>
      </c>
      <c r="H11" s="112"/>
      <c r="I11" s="110">
        <f>'Wichita Falls Novice Program'!G37</f>
        <v>95</v>
      </c>
      <c r="J11" s="112"/>
      <c r="K11" s="110">
        <f>'Wichita Falls Novice Program'!G93</f>
        <v>100</v>
      </c>
      <c r="L11" s="112"/>
      <c r="M11" s="110">
        <f>'Wichita Falls Novice Program'!H62</f>
        <v>105</v>
      </c>
      <c r="N11" s="112"/>
    </row>
    <row r="12" ht="12.75" customHeight="1">
      <c r="B12" s="109" t="str">
        <f>'Practical Programming Novice Pr'!D37</f>
        <v>1x2</v>
      </c>
      <c r="C12" s="110">
        <f>'Wichita Falls Novice Program'!E38</f>
        <v>110</v>
      </c>
      <c r="D12" s="112"/>
      <c r="E12" s="110">
        <f>'Wichita Falls Novice Program'!E94</f>
        <v>115</v>
      </c>
      <c r="F12" s="112"/>
      <c r="G12" s="110">
        <f>'Wichita Falls Novice Program'!F63</f>
        <v>120</v>
      </c>
      <c r="H12" s="112"/>
      <c r="I12" s="110">
        <f>'Wichita Falls Novice Program'!G38</f>
        <v>125</v>
      </c>
      <c r="J12" s="112"/>
      <c r="K12" s="110">
        <f>'Wichita Falls Novice Program'!G94</f>
        <v>130</v>
      </c>
      <c r="L12" s="112"/>
      <c r="M12" s="110">
        <f>'Wichita Falls Novice Program'!H63</f>
        <v>135</v>
      </c>
      <c r="N12" s="112"/>
    </row>
    <row r="13" ht="12.75" customHeight="1">
      <c r="B13" s="109" t="str">
        <f>'Practical Programming Novice Pr'!D38</f>
        <v>3x5</v>
      </c>
      <c r="C13" s="110">
        <f>'Wichita Falls Novice Program'!E39</f>
        <v>125</v>
      </c>
      <c r="D13" s="112"/>
      <c r="E13" s="110">
        <f>'Wichita Falls Novice Program'!E95</f>
        <v>130</v>
      </c>
      <c r="F13" s="112"/>
      <c r="G13" s="110">
        <f>'Wichita Falls Novice Program'!F64</f>
        <v>135</v>
      </c>
      <c r="H13" s="112"/>
      <c r="I13" s="110">
        <f>'Wichita Falls Novice Program'!G39</f>
        <v>140</v>
      </c>
      <c r="J13" s="112"/>
      <c r="K13" s="110">
        <f>'Wichita Falls Novice Program'!G95</f>
        <v>145</v>
      </c>
      <c r="L13" s="112"/>
      <c r="M13" s="110">
        <f>'Wichita Falls Novice Program'!H64</f>
        <v>150</v>
      </c>
      <c r="N13" s="112"/>
    </row>
    <row r="14" ht="12.75" customHeight="1">
      <c r="B14" s="111"/>
      <c r="C14" s="110"/>
      <c r="D14" s="110"/>
      <c r="E14" s="110"/>
      <c r="F14" s="110"/>
      <c r="G14" s="110"/>
      <c r="H14" s="110"/>
      <c r="I14" s="110"/>
      <c r="J14" s="110"/>
      <c r="K14" s="110"/>
      <c r="L14" s="110"/>
      <c r="M14" s="110"/>
      <c r="N14" s="110"/>
    </row>
    <row r="15" ht="12.75" customHeight="1">
      <c r="A15" s="108" t="s">
        <v>60</v>
      </c>
      <c r="B15" s="109" t="str">
        <f>'Practical Programming Novice Pr'!D40</f>
        <v>2x5</v>
      </c>
      <c r="C15" s="112"/>
      <c r="D15" s="110">
        <f>'Wichita Falls Novice Program'!E66</f>
        <v>45</v>
      </c>
      <c r="E15" s="112"/>
      <c r="F15" s="110">
        <f>'Wichita Falls Novice Program'!F41</f>
        <v>45</v>
      </c>
      <c r="G15" s="112"/>
      <c r="H15" s="110">
        <f>'Wichita Falls Novice Program'!F97</f>
        <v>45</v>
      </c>
      <c r="I15" s="112"/>
      <c r="J15" s="110">
        <f>'Wichita Falls Novice Program'!G66</f>
        <v>45</v>
      </c>
      <c r="K15" s="112"/>
      <c r="L15" s="110">
        <f>'Wichita Falls Novice Program'!H41</f>
        <v>45</v>
      </c>
      <c r="M15" s="112"/>
      <c r="N15" s="110">
        <f>'Wichita Falls Novice Program'!H97</f>
        <v>45</v>
      </c>
    </row>
    <row r="16" ht="12.75" customHeight="1">
      <c r="B16" s="109" t="str">
        <f>'Practical Programming Novice Pr'!D41</f>
        <v>1x5</v>
      </c>
      <c r="C16" s="112"/>
      <c r="D16" s="110">
        <f>'Wichita Falls Novice Program'!E67</f>
        <v>35</v>
      </c>
      <c r="E16" s="112"/>
      <c r="F16" s="110">
        <f>'Wichita Falls Novice Program'!F42</f>
        <v>35</v>
      </c>
      <c r="G16" s="112"/>
      <c r="H16" s="110">
        <f>'Wichita Falls Novice Program'!F98</f>
        <v>40</v>
      </c>
      <c r="I16" s="112"/>
      <c r="J16" s="110">
        <f>'Wichita Falls Novice Program'!G67</f>
        <v>40</v>
      </c>
      <c r="K16" s="112"/>
      <c r="L16" s="110">
        <f>'Wichita Falls Novice Program'!H42</f>
        <v>45</v>
      </c>
      <c r="M16" s="112"/>
      <c r="N16" s="110">
        <f>'Wichita Falls Novice Program'!H98</f>
        <v>45</v>
      </c>
    </row>
    <row r="17" ht="12.75" customHeight="1">
      <c r="B17" s="109" t="str">
        <f>'Practical Programming Novice Pr'!D42</f>
        <v>1x3</v>
      </c>
      <c r="C17" s="112"/>
      <c r="D17" s="110">
        <f>'Wichita Falls Novice Program'!E68</f>
        <v>45</v>
      </c>
      <c r="E17" s="112"/>
      <c r="F17" s="110">
        <f>'Wichita Falls Novice Program'!F43</f>
        <v>45</v>
      </c>
      <c r="G17" s="112"/>
      <c r="H17" s="110">
        <f>'Wichita Falls Novice Program'!F99</f>
        <v>50</v>
      </c>
      <c r="I17" s="112"/>
      <c r="J17" s="110">
        <f>'Wichita Falls Novice Program'!G68</f>
        <v>55</v>
      </c>
      <c r="K17" s="112"/>
      <c r="L17" s="110">
        <f>'Wichita Falls Novice Program'!H43</f>
        <v>55</v>
      </c>
      <c r="M17" s="112"/>
      <c r="N17" s="110">
        <f>'Wichita Falls Novice Program'!H99</f>
        <v>60</v>
      </c>
    </row>
    <row r="18" ht="12.75" customHeight="1">
      <c r="B18" s="109" t="str">
        <f>'Practical Programming Novice Pr'!D43</f>
        <v>1x2</v>
      </c>
      <c r="C18" s="112"/>
      <c r="D18" s="110">
        <f>'Wichita Falls Novice Program'!E69</f>
        <v>55</v>
      </c>
      <c r="E18" s="112"/>
      <c r="F18" s="110">
        <f>'Wichita Falls Novice Program'!F44</f>
        <v>55</v>
      </c>
      <c r="G18" s="112"/>
      <c r="H18" s="110">
        <f>'Wichita Falls Novice Program'!F100</f>
        <v>60</v>
      </c>
      <c r="I18" s="112"/>
      <c r="J18" s="110">
        <f>'Wichita Falls Novice Program'!G69</f>
        <v>65</v>
      </c>
      <c r="K18" s="112"/>
      <c r="L18" s="110">
        <f>'Wichita Falls Novice Program'!H44</f>
        <v>70</v>
      </c>
      <c r="M18" s="112"/>
      <c r="N18" s="110">
        <f>'Wichita Falls Novice Program'!H100</f>
        <v>75</v>
      </c>
    </row>
    <row r="19" ht="12.75" customHeight="1">
      <c r="B19" s="109" t="str">
        <f>'Practical Programming Novice Pr'!D44</f>
        <v>5x3</v>
      </c>
      <c r="C19" s="112"/>
      <c r="D19" s="110">
        <f>'Wichita Falls Novice Program'!E70</f>
        <v>65</v>
      </c>
      <c r="E19" s="112"/>
      <c r="F19" s="110">
        <f>'Wichita Falls Novice Program'!F45</f>
        <v>70</v>
      </c>
      <c r="G19" s="112"/>
      <c r="H19" s="110">
        <f>'Wichita Falls Novice Program'!F101</f>
        <v>75</v>
      </c>
      <c r="I19" s="112"/>
      <c r="J19" s="110">
        <f>'Wichita Falls Novice Program'!G70</f>
        <v>80</v>
      </c>
      <c r="K19" s="112"/>
      <c r="L19" s="110">
        <f>'Wichita Falls Novice Program'!H45</f>
        <v>85</v>
      </c>
      <c r="M19" s="112"/>
      <c r="N19" s="110">
        <f>'Wichita Falls Novice Program'!H101</f>
        <v>90</v>
      </c>
    </row>
    <row r="20" ht="12.75" customHeight="1">
      <c r="B20" s="111"/>
      <c r="C20" s="110"/>
      <c r="D20" s="110"/>
      <c r="E20" s="110"/>
      <c r="F20" s="110"/>
      <c r="G20" s="110"/>
      <c r="H20" s="110"/>
      <c r="I20" s="110"/>
      <c r="J20" s="110"/>
      <c r="K20" s="110"/>
      <c r="L20" s="110"/>
      <c r="M20" s="110"/>
      <c r="N20" s="110"/>
    </row>
    <row r="21" ht="12.75" customHeight="1">
      <c r="A21" s="108" t="s">
        <v>61</v>
      </c>
      <c r="B21" s="109" t="str">
        <f>'Practical Programming Novice Pr'!D71</f>
        <v>2x5</v>
      </c>
      <c r="C21" s="112"/>
      <c r="D21" s="110">
        <f>'Wichita Falls Novice Program'!E72</f>
        <v>70</v>
      </c>
      <c r="E21" s="112"/>
      <c r="F21" s="112"/>
      <c r="G21" s="112"/>
      <c r="H21" s="112"/>
      <c r="I21" s="112"/>
      <c r="J21" s="110">
        <f>'Wichita Falls Novice Program'!G72</f>
        <v>80</v>
      </c>
      <c r="K21" s="112"/>
      <c r="L21" s="112"/>
      <c r="M21" s="112"/>
      <c r="N21" s="112"/>
    </row>
    <row r="22" ht="12.75" customHeight="1">
      <c r="B22" s="109" t="str">
        <f>'Practical Programming Novice Pr'!D72</f>
        <v>1x3</v>
      </c>
      <c r="C22" s="112"/>
      <c r="D22" s="110">
        <f>'Wichita Falls Novice Program'!E73</f>
        <v>110</v>
      </c>
      <c r="E22" s="112"/>
      <c r="F22" s="112"/>
      <c r="G22" s="112"/>
      <c r="H22" s="112"/>
      <c r="I22" s="112"/>
      <c r="J22" s="110">
        <f>'Wichita Falls Novice Program'!G73</f>
        <v>120</v>
      </c>
      <c r="K22" s="112"/>
      <c r="L22" s="112"/>
      <c r="M22" s="112"/>
      <c r="N22" s="112"/>
    </row>
    <row r="23" ht="12.75" customHeight="1">
      <c r="B23" s="109" t="str">
        <f>'Practical Programming Novice Pr'!D73</f>
        <v>1x2</v>
      </c>
      <c r="C23" s="112"/>
      <c r="D23" s="110">
        <f>'Wichita Falls Novice Program'!E74</f>
        <v>155</v>
      </c>
      <c r="E23" s="112"/>
      <c r="F23" s="112"/>
      <c r="G23" s="112"/>
      <c r="H23" s="112"/>
      <c r="I23" s="112"/>
      <c r="J23" s="110">
        <f>'Wichita Falls Novice Program'!G74</f>
        <v>170</v>
      </c>
      <c r="K23" s="112"/>
      <c r="L23" s="112"/>
      <c r="M23" s="112"/>
      <c r="N23" s="112"/>
    </row>
    <row r="24" ht="12.75" customHeight="1">
      <c r="B24" s="109" t="str">
        <f>'Practical Programming Novice Pr'!D74</f>
        <v>1x5</v>
      </c>
      <c r="C24" s="112"/>
      <c r="D24" s="110">
        <f>'Wichita Falls Novice Program'!E75</f>
        <v>185</v>
      </c>
      <c r="E24" s="112"/>
      <c r="F24" s="112"/>
      <c r="G24" s="112"/>
      <c r="H24" s="112"/>
      <c r="I24" s="112"/>
      <c r="J24" s="110">
        <f>'Wichita Falls Novice Program'!G75</f>
        <v>200</v>
      </c>
      <c r="K24" s="112"/>
      <c r="L24" s="112"/>
      <c r="M24" s="112"/>
      <c r="N24" s="112"/>
    </row>
    <row r="25" ht="12.75" customHeight="1">
      <c r="B25" s="111"/>
      <c r="C25" s="110"/>
      <c r="D25" s="110"/>
      <c r="E25" s="110"/>
      <c r="F25" s="110"/>
      <c r="G25" s="110"/>
      <c r="H25" s="110"/>
      <c r="I25" s="110"/>
      <c r="J25" s="110"/>
      <c r="K25" s="110"/>
      <c r="L25" s="110"/>
      <c r="M25" s="110"/>
      <c r="N25" s="110"/>
    </row>
    <row r="26" ht="12.75" customHeight="1">
      <c r="A26" s="108" t="s">
        <v>62</v>
      </c>
      <c r="B26" s="109" t="s">
        <v>32</v>
      </c>
      <c r="C26" s="112"/>
      <c r="D26" s="112"/>
      <c r="E26" s="112"/>
      <c r="F26" s="112"/>
      <c r="G26" s="110">
        <f>'Wichita Falls Novice Program'!F77</f>
        <v>45</v>
      </c>
      <c r="H26" s="112"/>
      <c r="I26" s="112"/>
      <c r="J26" s="112"/>
      <c r="K26" s="112"/>
      <c r="L26" s="112"/>
      <c r="M26" s="110">
        <f>'Wichita Falls Novice Program'!H77</f>
        <v>45</v>
      </c>
      <c r="N26" s="112"/>
    </row>
    <row r="27" ht="12.75" customHeight="1">
      <c r="B27" s="117" t="s">
        <v>33</v>
      </c>
      <c r="C27" s="112"/>
      <c r="D27" s="112"/>
      <c r="E27" s="112"/>
      <c r="F27" s="112"/>
      <c r="G27" s="110">
        <f>'Wichita Falls Novice Program'!F78</f>
        <v>20</v>
      </c>
      <c r="H27" s="112"/>
      <c r="I27" s="112"/>
      <c r="J27" s="112"/>
      <c r="K27" s="112"/>
      <c r="L27" s="112"/>
      <c r="M27" s="110">
        <f>'Wichita Falls Novice Program'!H78</f>
        <v>25</v>
      </c>
      <c r="N27" s="112"/>
    </row>
    <row r="28" ht="12.75" customHeight="1">
      <c r="B28" s="117" t="s">
        <v>34</v>
      </c>
      <c r="C28" s="112"/>
      <c r="D28" s="112"/>
      <c r="E28" s="112"/>
      <c r="F28" s="112"/>
      <c r="G28" s="110">
        <f>'Wichita Falls Novice Program'!F79</f>
        <v>30</v>
      </c>
      <c r="H28" s="112"/>
      <c r="I28" s="112"/>
      <c r="J28" s="112"/>
      <c r="K28" s="112"/>
      <c r="L28" s="112"/>
      <c r="M28" s="110">
        <f>'Wichita Falls Novice Program'!H79</f>
        <v>35</v>
      </c>
      <c r="N28" s="112"/>
    </row>
    <row r="29" ht="12.75" customHeight="1">
      <c r="B29" s="117" t="s">
        <v>35</v>
      </c>
      <c r="C29" s="112"/>
      <c r="D29" s="112"/>
      <c r="E29" s="112"/>
      <c r="F29" s="112"/>
      <c r="G29" s="110">
        <f>'Wichita Falls Novice Program'!F80</f>
        <v>35</v>
      </c>
      <c r="H29" s="112"/>
      <c r="I29" s="112"/>
      <c r="J29" s="112"/>
      <c r="K29" s="112"/>
      <c r="L29" s="112"/>
      <c r="M29" s="110">
        <f>'Wichita Falls Novice Program'!H80</f>
        <v>40</v>
      </c>
      <c r="N29" s="112"/>
    </row>
    <row r="30" ht="12.75" customHeight="1">
      <c r="B30" s="117" t="s">
        <v>51</v>
      </c>
      <c r="C30" s="112"/>
      <c r="D30" s="112"/>
      <c r="E30" s="112"/>
      <c r="F30" s="112"/>
      <c r="G30" s="110">
        <f>'Wichita Falls Novice Program'!F81</f>
        <v>45</v>
      </c>
      <c r="H30" s="112"/>
      <c r="I30" s="112"/>
      <c r="J30" s="112"/>
      <c r="K30" s="112"/>
      <c r="L30" s="112"/>
      <c r="M30" s="110">
        <f>'Wichita Falls Novice Program'!H81</f>
        <v>50</v>
      </c>
      <c r="N30" s="112"/>
    </row>
    <row r="31" ht="13.5" customHeight="1">
      <c r="B31" s="111"/>
      <c r="C31" s="113"/>
      <c r="D31" s="110"/>
      <c r="E31" s="110"/>
      <c r="F31" s="113"/>
      <c r="G31" s="110"/>
      <c r="H31" s="110"/>
      <c r="I31" s="113"/>
      <c r="J31" s="110"/>
      <c r="K31" s="110"/>
      <c r="L31" s="113"/>
      <c r="M31" s="110"/>
      <c r="N31" s="110"/>
    </row>
    <row r="32" ht="12.75" customHeight="1">
      <c r="A32" s="108" t="s">
        <v>107</v>
      </c>
      <c r="B32" s="109" t="s">
        <v>108</v>
      </c>
      <c r="C32" s="114"/>
      <c r="D32" s="112"/>
      <c r="E32" s="112"/>
      <c r="F32" s="114"/>
      <c r="G32" s="112"/>
      <c r="H32" s="112"/>
      <c r="I32" s="114"/>
      <c r="J32" s="112"/>
      <c r="K32" s="112"/>
      <c r="L32" s="114"/>
      <c r="M32" s="112"/>
      <c r="N32" s="112"/>
    </row>
    <row r="33" ht="12.75" customHeight="1">
      <c r="B33" s="109" t="s">
        <v>109</v>
      </c>
      <c r="C33" s="114"/>
      <c r="D33" s="112"/>
      <c r="E33" s="112"/>
      <c r="F33" s="114"/>
      <c r="G33" s="112"/>
      <c r="H33" s="112"/>
      <c r="I33" s="114"/>
      <c r="J33" s="112"/>
      <c r="K33" s="112"/>
      <c r="L33" s="114"/>
      <c r="M33" s="112"/>
      <c r="N33" s="112"/>
    </row>
    <row r="34" ht="13.5" customHeight="1">
      <c r="B34" s="109" t="s">
        <v>110</v>
      </c>
      <c r="C34" s="114"/>
      <c r="D34" s="112"/>
      <c r="E34" s="112"/>
      <c r="F34" s="114"/>
      <c r="G34" s="112"/>
      <c r="H34" s="112"/>
      <c r="I34" s="114"/>
      <c r="J34" s="112"/>
      <c r="K34" s="112"/>
      <c r="L34" s="114"/>
      <c r="M34" s="112"/>
      <c r="N34" s="112"/>
    </row>
    <row r="35" ht="13.5" customHeight="1">
      <c r="B35" s="111"/>
      <c r="C35" s="115"/>
      <c r="D35" s="110"/>
      <c r="E35" s="113"/>
      <c r="F35" s="115"/>
      <c r="G35" s="110"/>
      <c r="H35" s="113"/>
      <c r="I35" s="115"/>
      <c r="J35" s="110"/>
      <c r="K35" s="113"/>
      <c r="L35" s="115"/>
      <c r="M35" s="110"/>
      <c r="N35" s="113"/>
    </row>
    <row r="36" ht="12.75" customHeight="1">
      <c r="A36" s="108" t="s">
        <v>111</v>
      </c>
      <c r="B36" s="109" t="s">
        <v>108</v>
      </c>
      <c r="C36" s="112"/>
      <c r="D36" s="112"/>
      <c r="E36" s="114"/>
      <c r="F36" s="112"/>
      <c r="G36" s="112"/>
      <c r="H36" s="114"/>
      <c r="I36" s="112"/>
      <c r="J36" s="112"/>
      <c r="K36" s="114"/>
      <c r="L36" s="112"/>
      <c r="M36" s="112"/>
      <c r="N36" s="114"/>
    </row>
    <row r="37" ht="12.75" customHeight="1">
      <c r="B37" s="109" t="s">
        <v>109</v>
      </c>
      <c r="C37" s="112"/>
      <c r="D37" s="112"/>
      <c r="E37" s="114"/>
      <c r="F37" s="112"/>
      <c r="G37" s="112"/>
      <c r="H37" s="114"/>
      <c r="I37" s="112"/>
      <c r="J37" s="112"/>
      <c r="K37" s="114"/>
      <c r="L37" s="112"/>
      <c r="M37" s="112"/>
      <c r="N37" s="114"/>
    </row>
    <row r="38" ht="13.5" customHeight="1">
      <c r="B38" s="109" t="s">
        <v>110</v>
      </c>
      <c r="C38" s="112"/>
      <c r="D38" s="112"/>
      <c r="E38" s="114"/>
      <c r="F38" s="112"/>
      <c r="G38" s="112"/>
      <c r="H38" s="114"/>
      <c r="I38" s="112"/>
      <c r="J38" s="112"/>
      <c r="K38" s="114"/>
      <c r="L38" s="112"/>
      <c r="M38" s="112"/>
      <c r="N38" s="114"/>
    </row>
    <row r="39" ht="12.75" customHeight="1">
      <c r="E39" s="116"/>
      <c r="H39" s="116"/>
      <c r="K39" s="116"/>
      <c r="N39" s="116"/>
    </row>
    <row r="40" ht="12.75" customHeight="1">
      <c r="A40" s="108" t="s">
        <v>112</v>
      </c>
      <c r="C40" s="108">
        <v>45.0</v>
      </c>
      <c r="D40" s="108">
        <v>35.0</v>
      </c>
      <c r="E40" s="108">
        <v>25.0</v>
      </c>
      <c r="F40" s="108">
        <v>10.0</v>
      </c>
      <c r="G40" s="108">
        <v>5.0</v>
      </c>
      <c r="H40" s="108">
        <v>2.5</v>
      </c>
    </row>
    <row r="41" ht="12.75" customHeight="1">
      <c r="A41" s="108">
        <f>C$7</f>
        <v>215</v>
      </c>
      <c r="C41" s="108">
        <f t="shared" ref="C41:C52" si="1">IF(ISODD(((A41-45-MOD(A41-45,$C$40))/$C$40)),((A41-45-MOD(A41-45,$C$40))/$C$40-1)/2,(A41-45-MOD(A41-45,$C$40))/(2*$C$40))</f>
        <v>1</v>
      </c>
      <c r="D41" s="108">
        <f t="shared" ref="D41:D52" si="2">IF(ISODD(((A41-45-2*$C$40*C41)-MOD((A41-45-2*$C$40*C41),$D$40))/$D$40),(((A41-45-2*$C$40*C41)-MOD((A41-45-2*$C$40*C41),$D$40))/$D$40-1)/2,((A41-45-2*$C$40*C41)-MOD((A41-45-2*$C$40*C41),$D$40))/(2*$D$40))</f>
        <v>1</v>
      </c>
      <c r="E41" s="108">
        <f t="shared" ref="E41:E52" si="3">IF(ISODD((((A41-45-2*($C$40*C41+$D$40*D41))-MOD((A41-45-2*($C$40*C41+$D$40*D41)),$E$40))/$E$40)),((((A41-45-2*($C$40*C41+$D$40*D41))-MOD((A41-45-2*($C$40*C41+$D$40*D41)),$E$40))/$E$40)-1)/2,(((A41-45-2*($C$40*C41+$D$40*D41))-MOD((A41-45-2*($C$40*C41+$D$40*D41)),$E$40))/(2*$E$40)))</f>
        <v>0</v>
      </c>
      <c r="F41" s="108">
        <f t="shared" ref="F41:F52" si="4">IF(ISODD(((A41-45-2*($C$40*C41+$D$40*D41+$E$40*E41))-MOD((A41-45-2*($C$40*C41+$D$40*D41+$E$40*E41)),$F$40))/$F$40),((((A41-45-2*($C$40*C41+$D$40*D41+$E$40*E41))-MOD((A41-45-2*($C$40*C41+$D$40*D41+$E$40*E41)),$F$40))/$F$40-1)/2),((A41-45-2*($C$40*C41+$D$40*D41+$E$40*E41))-MOD((A41-45-2*($C$40*C41+$D$40*D41+$E$40*E41)),$F$40))/(2*$F$40))</f>
        <v>0</v>
      </c>
      <c r="G41" s="108">
        <f t="shared" ref="G41:G52" si="5">IF(ISODD((((A41-45-2*($C$40*C41+$D$40*D41+$E$40*E41+$F$40*F41))-MOD((A41-45-2*($C$40*C41+$D$40*D41+$E$40*E41+$F$40*F41)),$G$40))/$G$40)),((((A41-45-2*($C$40*C41+$D$40*D41+$E$40*E41+$F$40*F41))-MOD((A41-45-2*($C$40*C41+$D$40*D41+$E$40*E41+$F$40*F41)),$G$40))/$G$40)-1)/2,(((A41-45-2*($C$40*C41+$D$40*D41+$E$40*E41+$F$40*F41))-MOD((A41-45-2*($C$40*C41+$D$40*D41+$E$40*E41+$F$40*F41)),$G$40))/(2*$G$40)))</f>
        <v>1</v>
      </c>
      <c r="H41" s="108">
        <f t="shared" ref="H41:H52" si="6">IF(ISODD((((A41-45-2*($C$40*C41+$D$40*D41+$E$40*E41+$F$40*F41+$G$40*G41))-MOD((A41-45-2*($C$40*C41+$D$40*D41+$E$40*E41+$F$40*F41+$G$40*G41)),$H$40))/$H$40)),((((A41-45-2*($C$40*C41+$D$40*D41+$E$40*E41+$F$40*F41+$G$40*G41))-MOD((A41-45-2*($C$40*C41+$D$40*D41+$E$40*E41+$F$40*F41+$G$40*G41)),$H$40))/$H$40)-1)/2,(((A41-45-2*($C$40*C41+$D$40*D41+$E$40*E41+$F$40*F41+$G$40*G41))-MOD((A41-45-2*($C$40*C41+$D$40*D41+$E$40*E41+$F$40*F41+$G$40*G41)),$H$40))/(2*$H$40)))</f>
        <v>0</v>
      </c>
    </row>
    <row r="42" ht="12.75" customHeight="1">
      <c r="A42" s="108">
        <f>D$7</f>
        <v>220</v>
      </c>
      <c r="C42" s="108">
        <f t="shared" si="1"/>
        <v>1</v>
      </c>
      <c r="D42" s="108">
        <f t="shared" si="2"/>
        <v>1</v>
      </c>
      <c r="E42" s="108">
        <f t="shared" si="3"/>
        <v>0</v>
      </c>
      <c r="F42" s="108">
        <f t="shared" si="4"/>
        <v>0</v>
      </c>
      <c r="G42" s="108">
        <f t="shared" si="5"/>
        <v>1</v>
      </c>
      <c r="H42" s="108">
        <f t="shared" si="6"/>
        <v>1</v>
      </c>
    </row>
    <row r="43" ht="12.75" customHeight="1">
      <c r="A43" s="108">
        <f>E$7</f>
        <v>225</v>
      </c>
      <c r="C43" s="108">
        <f t="shared" si="1"/>
        <v>2</v>
      </c>
      <c r="D43" s="108">
        <f t="shared" si="2"/>
        <v>0</v>
      </c>
      <c r="E43" s="108">
        <f t="shared" si="3"/>
        <v>0</v>
      </c>
      <c r="F43" s="108">
        <f t="shared" si="4"/>
        <v>0</v>
      </c>
      <c r="G43" s="108">
        <f t="shared" si="5"/>
        <v>0</v>
      </c>
      <c r="H43" s="108">
        <f t="shared" si="6"/>
        <v>0</v>
      </c>
    </row>
    <row r="44" ht="12.75" customHeight="1">
      <c r="A44" s="108">
        <f>F$7</f>
        <v>230</v>
      </c>
      <c r="C44" s="108">
        <f t="shared" si="1"/>
        <v>2</v>
      </c>
      <c r="D44" s="108">
        <f t="shared" si="2"/>
        <v>0</v>
      </c>
      <c r="E44" s="108">
        <f t="shared" si="3"/>
        <v>0</v>
      </c>
      <c r="F44" s="108">
        <f t="shared" si="4"/>
        <v>0</v>
      </c>
      <c r="G44" s="108">
        <f t="shared" si="5"/>
        <v>0</v>
      </c>
      <c r="H44" s="108">
        <f t="shared" si="6"/>
        <v>1</v>
      </c>
    </row>
    <row r="45" ht="12.75" customHeight="1">
      <c r="A45" s="108">
        <f>G$7</f>
        <v>235</v>
      </c>
      <c r="C45" s="108">
        <f t="shared" si="1"/>
        <v>2</v>
      </c>
      <c r="D45" s="108">
        <f t="shared" si="2"/>
        <v>0</v>
      </c>
      <c r="E45" s="108">
        <f t="shared" si="3"/>
        <v>0</v>
      </c>
      <c r="F45" s="108">
        <f t="shared" si="4"/>
        <v>0</v>
      </c>
      <c r="G45" s="108">
        <f t="shared" si="5"/>
        <v>1</v>
      </c>
      <c r="H45" s="108">
        <f t="shared" si="6"/>
        <v>0</v>
      </c>
    </row>
    <row r="46" ht="12.75" customHeight="1">
      <c r="A46" s="108">
        <f>H$7</f>
        <v>240</v>
      </c>
      <c r="C46" s="108">
        <f t="shared" si="1"/>
        <v>2</v>
      </c>
      <c r="D46" s="108">
        <f t="shared" si="2"/>
        <v>0</v>
      </c>
      <c r="E46" s="108">
        <f t="shared" si="3"/>
        <v>0</v>
      </c>
      <c r="F46" s="108">
        <f t="shared" si="4"/>
        <v>0</v>
      </c>
      <c r="G46" s="108">
        <f t="shared" si="5"/>
        <v>1</v>
      </c>
      <c r="H46" s="108">
        <f t="shared" si="6"/>
        <v>1</v>
      </c>
    </row>
    <row r="47" ht="12.75" customHeight="1">
      <c r="A47" s="108">
        <f>I$7</f>
        <v>245</v>
      </c>
      <c r="C47" s="108">
        <f t="shared" si="1"/>
        <v>2</v>
      </c>
      <c r="D47" s="108">
        <f t="shared" si="2"/>
        <v>0</v>
      </c>
      <c r="E47" s="108">
        <f t="shared" si="3"/>
        <v>0</v>
      </c>
      <c r="F47" s="108">
        <f t="shared" si="4"/>
        <v>1</v>
      </c>
      <c r="G47" s="108">
        <f t="shared" si="5"/>
        <v>0</v>
      </c>
      <c r="H47" s="108">
        <f t="shared" si="6"/>
        <v>0</v>
      </c>
    </row>
    <row r="48" ht="12.75" customHeight="1">
      <c r="A48" s="108">
        <f>J$7</f>
        <v>250</v>
      </c>
      <c r="C48" s="108">
        <f t="shared" si="1"/>
        <v>2</v>
      </c>
      <c r="D48" s="108">
        <f t="shared" si="2"/>
        <v>0</v>
      </c>
      <c r="E48" s="108">
        <f t="shared" si="3"/>
        <v>0</v>
      </c>
      <c r="F48" s="108">
        <f t="shared" si="4"/>
        <v>1</v>
      </c>
      <c r="G48" s="108">
        <f t="shared" si="5"/>
        <v>0</v>
      </c>
      <c r="H48" s="108">
        <f t="shared" si="6"/>
        <v>1</v>
      </c>
    </row>
    <row r="49" ht="12.75" customHeight="1">
      <c r="A49" s="108">
        <f>K$7</f>
        <v>255</v>
      </c>
      <c r="C49" s="108">
        <f t="shared" si="1"/>
        <v>2</v>
      </c>
      <c r="D49" s="108">
        <f t="shared" si="2"/>
        <v>0</v>
      </c>
      <c r="E49" s="108">
        <f t="shared" si="3"/>
        <v>0</v>
      </c>
      <c r="F49" s="108">
        <f t="shared" si="4"/>
        <v>1</v>
      </c>
      <c r="G49" s="108">
        <f t="shared" si="5"/>
        <v>1</v>
      </c>
      <c r="H49" s="108">
        <f t="shared" si="6"/>
        <v>0</v>
      </c>
    </row>
    <row r="50" ht="12.75" customHeight="1">
      <c r="A50" s="108">
        <f>L$7</f>
        <v>260</v>
      </c>
      <c r="C50" s="108">
        <f t="shared" si="1"/>
        <v>2</v>
      </c>
      <c r="D50" s="108">
        <f t="shared" si="2"/>
        <v>0</v>
      </c>
      <c r="E50" s="108">
        <f t="shared" si="3"/>
        <v>0</v>
      </c>
      <c r="F50" s="108">
        <f t="shared" si="4"/>
        <v>1</v>
      </c>
      <c r="G50" s="108">
        <f t="shared" si="5"/>
        <v>1</v>
      </c>
      <c r="H50" s="108">
        <f t="shared" si="6"/>
        <v>1</v>
      </c>
    </row>
    <row r="51" ht="12.75" customHeight="1">
      <c r="A51" s="108">
        <f>M$7</f>
        <v>265</v>
      </c>
      <c r="C51" s="108">
        <f t="shared" si="1"/>
        <v>2</v>
      </c>
      <c r="D51" s="108">
        <f t="shared" si="2"/>
        <v>0</v>
      </c>
      <c r="E51" s="108">
        <f t="shared" si="3"/>
        <v>0</v>
      </c>
      <c r="F51" s="108">
        <f t="shared" si="4"/>
        <v>2</v>
      </c>
      <c r="G51" s="108">
        <f t="shared" si="5"/>
        <v>0</v>
      </c>
      <c r="H51" s="108">
        <f t="shared" si="6"/>
        <v>0</v>
      </c>
    </row>
    <row r="52" ht="12.75" customHeight="1">
      <c r="A52" s="108">
        <f>N$7</f>
        <v>270</v>
      </c>
      <c r="C52" s="108">
        <f t="shared" si="1"/>
        <v>2</v>
      </c>
      <c r="D52" s="108">
        <f t="shared" si="2"/>
        <v>0</v>
      </c>
      <c r="E52" s="108">
        <f t="shared" si="3"/>
        <v>0</v>
      </c>
      <c r="F52" s="108">
        <f t="shared" si="4"/>
        <v>2</v>
      </c>
      <c r="G52" s="108">
        <f t="shared" si="5"/>
        <v>0</v>
      </c>
      <c r="H52" s="108">
        <f t="shared" si="6"/>
        <v>1</v>
      </c>
    </row>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